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ylor\Dropbox\Arenal Springs Diseño\CST\2018\1. Gestión Empresarial\1.9. Gestión de calidad\1.9.2. Satisfacción al cliente\1.9.2.2\"/>
    </mc:Choice>
  </mc:AlternateContent>
  <bookViews>
    <workbookView xWindow="0" yWindow="0" windowWidth="13896" windowHeight="8868"/>
  </bookViews>
  <sheets>
    <sheet name="Tabulación" sheetId="2" r:id="rId1"/>
    <sheet name="Análisis" sheetId="3" r:id="rId2"/>
  </sheets>
  <calcPr calcId="162913"/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3" i="3"/>
  <c r="E10" i="3"/>
  <c r="E11" i="3"/>
  <c r="E12" i="3"/>
  <c r="E13" i="3"/>
  <c r="E14" i="3"/>
  <c r="E15" i="3"/>
  <c r="E16" i="3"/>
  <c r="E18" i="3"/>
  <c r="E19" i="3"/>
  <c r="E20" i="3"/>
  <c r="E21" i="3"/>
  <c r="E23" i="3"/>
  <c r="E24" i="3"/>
  <c r="E25" i="3"/>
  <c r="C4" i="3"/>
  <c r="D4" i="3" s="1"/>
  <c r="C5" i="3"/>
  <c r="D5" i="3" s="1"/>
  <c r="C6" i="3"/>
  <c r="D6" i="3" s="1"/>
  <c r="C7" i="3"/>
  <c r="D7" i="3" s="1"/>
  <c r="C8" i="3"/>
  <c r="D8" i="3" s="1"/>
  <c r="C10" i="3"/>
  <c r="D10" i="3" s="1"/>
  <c r="C11" i="3"/>
  <c r="D11" i="3" s="1"/>
  <c r="C12" i="3"/>
  <c r="D12" i="3" s="1"/>
  <c r="C13" i="3"/>
  <c r="D13" i="3" s="1"/>
  <c r="C14" i="3"/>
  <c r="D14" i="3" s="1"/>
  <c r="C15" i="3"/>
  <c r="D15" i="3" s="1"/>
  <c r="C16" i="3"/>
  <c r="D16" i="3" s="1"/>
  <c r="C18" i="3"/>
  <c r="D18" i="3" s="1"/>
  <c r="C19" i="3"/>
  <c r="D19" i="3" s="1"/>
  <c r="C20" i="3"/>
  <c r="D20" i="3" s="1"/>
  <c r="C21" i="3"/>
  <c r="D21" i="3" s="1"/>
  <c r="C23" i="3"/>
  <c r="D23" i="3" s="1"/>
  <c r="C24" i="3"/>
  <c r="D24" i="3" s="1"/>
  <c r="C25" i="3"/>
  <c r="D25" i="3" s="1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3" i="3"/>
  <c r="D3" i="3" s="1"/>
  <c r="F25" i="3" l="1"/>
  <c r="F20" i="3"/>
  <c r="F15" i="3"/>
  <c r="F11" i="3"/>
  <c r="F24" i="3"/>
  <c r="F19" i="3"/>
  <c r="F14" i="3"/>
  <c r="F10" i="3"/>
  <c r="F21" i="3"/>
  <c r="F16" i="3"/>
  <c r="F12" i="3"/>
  <c r="F23" i="3"/>
  <c r="F18" i="3"/>
  <c r="F13" i="3"/>
  <c r="F28" i="2"/>
  <c r="F29" i="2" s="1"/>
  <c r="G28" i="2"/>
  <c r="G29" i="2" s="1"/>
  <c r="H28" i="2"/>
  <c r="H29" i="2" s="1"/>
  <c r="I28" i="2"/>
  <c r="I29" i="2" s="1"/>
  <c r="J28" i="2"/>
  <c r="J29" i="2" s="1"/>
  <c r="K28" i="2"/>
  <c r="K29" i="2" s="1"/>
  <c r="L28" i="2"/>
  <c r="L29" i="2" s="1"/>
  <c r="M28" i="2"/>
  <c r="M29" i="2" s="1"/>
  <c r="N28" i="2"/>
  <c r="N29" i="2" s="1"/>
  <c r="O28" i="2"/>
  <c r="O29" i="2" s="1"/>
  <c r="P28" i="2"/>
  <c r="P29" i="2" s="1"/>
  <c r="Q28" i="2"/>
  <c r="Q29" i="2" s="1"/>
  <c r="R28" i="2"/>
  <c r="R29" i="2" s="1"/>
  <c r="S28" i="2"/>
  <c r="S29" i="2" s="1"/>
  <c r="T28" i="2"/>
  <c r="T29" i="2" s="1"/>
  <c r="U28" i="2"/>
  <c r="U29" i="2" s="1"/>
  <c r="V28" i="2"/>
  <c r="V29" i="2" s="1"/>
  <c r="W28" i="2"/>
  <c r="W29" i="2" s="1"/>
  <c r="X28" i="2"/>
  <c r="X29" i="2" s="1"/>
  <c r="Y28" i="2"/>
  <c r="Y29" i="2" s="1"/>
  <c r="Z28" i="2"/>
  <c r="AA28" i="2"/>
  <c r="AA29" i="2" s="1"/>
  <c r="AB28" i="2"/>
  <c r="Z29" i="2"/>
  <c r="AB29" i="2"/>
  <c r="E28" i="2"/>
  <c r="E29" i="2" s="1"/>
  <c r="D28" i="2"/>
  <c r="D29" i="2" l="1"/>
  <c r="B18" i="2"/>
  <c r="B17" i="2"/>
  <c r="B16" i="2"/>
  <c r="B10" i="2"/>
  <c r="E8" i="3" s="1"/>
  <c r="F8" i="3" s="1"/>
  <c r="B9" i="2"/>
  <c r="E7" i="3" s="1"/>
  <c r="F7" i="3" s="1"/>
  <c r="B27" i="2" l="1"/>
  <c r="B26" i="2"/>
  <c r="B25" i="2"/>
  <c r="B22" i="2"/>
  <c r="B20" i="2"/>
  <c r="B15" i="2"/>
  <c r="B19" i="2" s="1"/>
  <c r="C16" i="2" s="1"/>
  <c r="B14" i="2"/>
  <c r="B12" i="2"/>
  <c r="B8" i="2"/>
  <c r="E6" i="3" s="1"/>
  <c r="F6" i="3" s="1"/>
  <c r="B7" i="2"/>
  <c r="E5" i="3" s="1"/>
  <c r="F5" i="3" s="1"/>
  <c r="B6" i="2"/>
  <c r="E4" i="3" s="1"/>
  <c r="F4" i="3" s="1"/>
  <c r="B5" i="2"/>
  <c r="E3" i="3" s="1"/>
  <c r="F3" i="3" s="1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D2" i="2" s="1"/>
  <c r="BE2" i="2" s="1"/>
  <c r="BF2" i="2" s="1"/>
  <c r="BG2" i="2" s="1"/>
  <c r="BH2" i="2" s="1"/>
  <c r="BI2" i="2" s="1"/>
  <c r="BJ2" i="2" s="1"/>
  <c r="BK2" i="2" s="1"/>
  <c r="BL2" i="2" s="1"/>
  <c r="BM2" i="2" s="1"/>
  <c r="BN2" i="2" s="1"/>
  <c r="BO2" i="2" s="1"/>
  <c r="BP2" i="2" s="1"/>
  <c r="BQ2" i="2" s="1"/>
  <c r="BR2" i="2" s="1"/>
  <c r="BS2" i="2" s="1"/>
  <c r="BT2" i="2" s="1"/>
  <c r="BU2" i="2" s="1"/>
  <c r="BV2" i="2" s="1"/>
  <c r="BW2" i="2" s="1"/>
  <c r="BX2" i="2" s="1"/>
  <c r="BY2" i="2" s="1"/>
  <c r="BZ2" i="2" s="1"/>
  <c r="CA2" i="2" s="1"/>
  <c r="CB2" i="2" s="1"/>
  <c r="CC2" i="2" s="1"/>
  <c r="CD2" i="2" s="1"/>
  <c r="CE2" i="2" s="1"/>
  <c r="CF2" i="2" s="1"/>
  <c r="CG2" i="2" s="1"/>
  <c r="CH2" i="2" s="1"/>
  <c r="CI2" i="2" s="1"/>
  <c r="CJ2" i="2" s="1"/>
  <c r="CK2" i="2" s="1"/>
  <c r="CL2" i="2" s="1"/>
  <c r="CM2" i="2" s="1"/>
  <c r="CN2" i="2" s="1"/>
  <c r="CO2" i="2" s="1"/>
  <c r="CP2" i="2" s="1"/>
  <c r="CQ2" i="2" s="1"/>
  <c r="CR2" i="2" s="1"/>
  <c r="CS2" i="2" s="1"/>
  <c r="CT2" i="2" s="1"/>
  <c r="CU2" i="2" s="1"/>
  <c r="CV2" i="2" s="1"/>
  <c r="CW2" i="2" s="1"/>
  <c r="CX2" i="2" s="1"/>
  <c r="CY2" i="2" s="1"/>
  <c r="CZ2" i="2" s="1"/>
  <c r="DA2" i="2" s="1"/>
  <c r="DB2" i="2" s="1"/>
  <c r="DC2" i="2" s="1"/>
  <c r="DD2" i="2" s="1"/>
  <c r="DE2" i="2" s="1"/>
  <c r="DF2" i="2" s="1"/>
  <c r="DG2" i="2" s="1"/>
  <c r="DH2" i="2" s="1"/>
  <c r="DI2" i="2" s="1"/>
  <c r="DJ2" i="2" s="1"/>
  <c r="DK2" i="2" s="1"/>
  <c r="DL2" i="2" s="1"/>
  <c r="DM2" i="2" s="1"/>
  <c r="DN2" i="2" s="1"/>
  <c r="DO2" i="2" s="1"/>
  <c r="DP2" i="2" s="1"/>
  <c r="DQ2" i="2" s="1"/>
  <c r="DR2" i="2" s="1"/>
  <c r="DS2" i="2" s="1"/>
  <c r="DT2" i="2" s="1"/>
  <c r="DU2" i="2" s="1"/>
  <c r="DV2" i="2" s="1"/>
  <c r="DW2" i="2" s="1"/>
  <c r="DX2" i="2" s="1"/>
  <c r="DY2" i="2" s="1"/>
  <c r="DZ2" i="2" s="1"/>
  <c r="EA2" i="2" s="1"/>
  <c r="EB2" i="2" s="1"/>
  <c r="EC2" i="2" s="1"/>
  <c r="ED2" i="2" s="1"/>
  <c r="EE2" i="2" s="1"/>
  <c r="EF2" i="2" s="1"/>
  <c r="EG2" i="2" s="1"/>
  <c r="EH2" i="2" s="1"/>
  <c r="EI2" i="2" s="1"/>
  <c r="EJ2" i="2" s="1"/>
  <c r="EK2" i="2" s="1"/>
  <c r="EL2" i="2" s="1"/>
  <c r="EM2" i="2" s="1"/>
  <c r="EN2" i="2" s="1"/>
  <c r="EO2" i="2" s="1"/>
  <c r="EP2" i="2" s="1"/>
  <c r="EQ2" i="2" s="1"/>
  <c r="ER2" i="2" s="1"/>
  <c r="ES2" i="2" s="1"/>
  <c r="ET2" i="2" s="1"/>
  <c r="EU2" i="2" s="1"/>
  <c r="EV2" i="2" s="1"/>
  <c r="EW2" i="2" s="1"/>
  <c r="EX2" i="2" s="1"/>
  <c r="EY2" i="2" s="1"/>
  <c r="EZ2" i="2" s="1"/>
  <c r="FA2" i="2" s="1"/>
  <c r="FB2" i="2" s="1"/>
  <c r="FC2" i="2" s="1"/>
  <c r="FD2" i="2" s="1"/>
  <c r="FE2" i="2" s="1"/>
  <c r="FF2" i="2" s="1"/>
  <c r="FG2" i="2" s="1"/>
  <c r="FH2" i="2" s="1"/>
  <c r="FI2" i="2" s="1"/>
  <c r="FJ2" i="2" s="1"/>
  <c r="FK2" i="2" s="1"/>
  <c r="FL2" i="2" s="1"/>
  <c r="FM2" i="2" s="1"/>
  <c r="FN2" i="2" s="1"/>
  <c r="FO2" i="2" s="1"/>
  <c r="FP2" i="2" s="1"/>
  <c r="FQ2" i="2" s="1"/>
  <c r="FR2" i="2" s="1"/>
  <c r="FS2" i="2" s="1"/>
  <c r="FT2" i="2" s="1"/>
  <c r="FU2" i="2" s="1"/>
  <c r="FV2" i="2" s="1"/>
  <c r="FW2" i="2" s="1"/>
  <c r="FX2" i="2" s="1"/>
  <c r="FY2" i="2" s="1"/>
  <c r="FZ2" i="2" s="1"/>
  <c r="GA2" i="2" s="1"/>
  <c r="GB2" i="2" s="1"/>
  <c r="GC2" i="2" s="1"/>
  <c r="GD2" i="2" s="1"/>
  <c r="GE2" i="2" s="1"/>
  <c r="GF2" i="2" s="1"/>
  <c r="GG2" i="2" s="1"/>
  <c r="GH2" i="2" s="1"/>
  <c r="GI2" i="2" s="1"/>
  <c r="GJ2" i="2" s="1"/>
  <c r="GK2" i="2" s="1"/>
  <c r="GL2" i="2" s="1"/>
  <c r="GM2" i="2" s="1"/>
  <c r="GN2" i="2" s="1"/>
  <c r="GO2" i="2" s="1"/>
  <c r="GP2" i="2" s="1"/>
  <c r="GQ2" i="2" s="1"/>
  <c r="GR2" i="2" s="1"/>
  <c r="GS2" i="2" s="1"/>
  <c r="GT2" i="2" s="1"/>
  <c r="GU2" i="2" s="1"/>
  <c r="GV2" i="2" s="1"/>
  <c r="GW2" i="2" s="1"/>
  <c r="GX2" i="2" s="1"/>
  <c r="GY2" i="2" s="1"/>
  <c r="GZ2" i="2" s="1"/>
  <c r="HA2" i="2" s="1"/>
  <c r="HB2" i="2" s="1"/>
  <c r="HC2" i="2" s="1"/>
  <c r="HD2" i="2" s="1"/>
  <c r="HE2" i="2" s="1"/>
  <c r="HF2" i="2" s="1"/>
  <c r="HG2" i="2" s="1"/>
  <c r="HH2" i="2" s="1"/>
  <c r="HI2" i="2" s="1"/>
  <c r="HJ2" i="2" s="1"/>
  <c r="HK2" i="2" s="1"/>
  <c r="HL2" i="2" s="1"/>
  <c r="HM2" i="2" s="1"/>
  <c r="HN2" i="2" s="1"/>
  <c r="HO2" i="2" s="1"/>
  <c r="HP2" i="2" s="1"/>
  <c r="HQ2" i="2" s="1"/>
  <c r="HR2" i="2" s="1"/>
  <c r="HS2" i="2" s="1"/>
  <c r="HT2" i="2" s="1"/>
  <c r="HU2" i="2" s="1"/>
  <c r="HV2" i="2" s="1"/>
  <c r="HW2" i="2" s="1"/>
  <c r="HX2" i="2" s="1"/>
  <c r="HY2" i="2" s="1"/>
  <c r="HZ2" i="2" s="1"/>
  <c r="IA2" i="2" s="1"/>
  <c r="IB2" i="2" s="1"/>
  <c r="IC2" i="2" s="1"/>
  <c r="ID2" i="2" s="1"/>
  <c r="IE2" i="2" s="1"/>
  <c r="IF2" i="2" s="1"/>
  <c r="IG2" i="2" s="1"/>
  <c r="IH2" i="2" s="1"/>
  <c r="II2" i="2" s="1"/>
  <c r="IJ2" i="2" s="1"/>
  <c r="IK2" i="2" s="1"/>
  <c r="IL2" i="2" s="1"/>
  <c r="IM2" i="2" s="1"/>
  <c r="IN2" i="2" s="1"/>
  <c r="IO2" i="2" s="1"/>
  <c r="IP2" i="2" s="1"/>
  <c r="IQ2" i="2" s="1"/>
  <c r="IR2" i="2" s="1"/>
  <c r="IS2" i="2" s="1"/>
  <c r="IT2" i="2" s="1"/>
  <c r="IU2" i="2" s="1"/>
  <c r="IV2" i="2" s="1"/>
  <c r="IW2" i="2" s="1"/>
  <c r="IX2" i="2" s="1"/>
  <c r="IY2" i="2" s="1"/>
  <c r="IZ2" i="2" s="1"/>
  <c r="JA2" i="2" s="1"/>
  <c r="JB2" i="2" s="1"/>
  <c r="JC2" i="2" s="1"/>
  <c r="JD2" i="2" s="1"/>
  <c r="JE2" i="2" s="1"/>
  <c r="JF2" i="2" s="1"/>
  <c r="JG2" i="2" s="1"/>
  <c r="JH2" i="2" s="1"/>
  <c r="JI2" i="2" s="1"/>
  <c r="JJ2" i="2" s="1"/>
  <c r="JK2" i="2" s="1"/>
  <c r="JL2" i="2" s="1"/>
  <c r="JM2" i="2" s="1"/>
  <c r="JN2" i="2" s="1"/>
  <c r="JO2" i="2" s="1"/>
  <c r="JP2" i="2" s="1"/>
  <c r="JQ2" i="2" s="1"/>
  <c r="JR2" i="2" s="1"/>
  <c r="JS2" i="2" s="1"/>
  <c r="JT2" i="2" s="1"/>
  <c r="JU2" i="2" s="1"/>
  <c r="JV2" i="2" s="1"/>
  <c r="JW2" i="2" s="1"/>
  <c r="JX2" i="2" s="1"/>
  <c r="JY2" i="2" s="1"/>
  <c r="JZ2" i="2" s="1"/>
  <c r="KA2" i="2" s="1"/>
  <c r="KB2" i="2" s="1"/>
  <c r="KC2" i="2" s="1"/>
  <c r="KD2" i="2" s="1"/>
  <c r="KE2" i="2" s="1"/>
  <c r="KF2" i="2" s="1"/>
  <c r="KG2" i="2" s="1"/>
  <c r="KH2" i="2" s="1"/>
  <c r="KI2" i="2" s="1"/>
  <c r="KJ2" i="2" s="1"/>
  <c r="KK2" i="2" s="1"/>
  <c r="KL2" i="2" s="1"/>
  <c r="KM2" i="2" s="1"/>
  <c r="KN2" i="2" s="1"/>
  <c r="KO2" i="2" s="1"/>
  <c r="KP2" i="2" s="1"/>
  <c r="KQ2" i="2" s="1"/>
  <c r="KR2" i="2" s="1"/>
  <c r="KS2" i="2" s="1"/>
  <c r="KT2" i="2" s="1"/>
  <c r="KU2" i="2" s="1"/>
  <c r="KV2" i="2" s="1"/>
  <c r="KW2" i="2" s="1"/>
  <c r="KX2" i="2" s="1"/>
  <c r="KY2" i="2" s="1"/>
  <c r="KZ2" i="2" s="1"/>
  <c r="LA2" i="2" s="1"/>
  <c r="LB2" i="2" s="1"/>
  <c r="LC2" i="2" s="1"/>
  <c r="LD2" i="2" s="1"/>
  <c r="LE2" i="2" s="1"/>
  <c r="LF2" i="2" s="1"/>
  <c r="LG2" i="2" s="1"/>
  <c r="LH2" i="2" s="1"/>
  <c r="LI2" i="2" s="1"/>
  <c r="LJ2" i="2" s="1"/>
  <c r="LK2" i="2" s="1"/>
  <c r="LL2" i="2" s="1"/>
  <c r="LM2" i="2" s="1"/>
  <c r="LN2" i="2" s="1"/>
  <c r="LO2" i="2" s="1"/>
  <c r="LP2" i="2" s="1"/>
  <c r="LQ2" i="2" s="1"/>
  <c r="LR2" i="2" s="1"/>
  <c r="LS2" i="2" s="1"/>
  <c r="LT2" i="2" s="1"/>
  <c r="LU2" i="2" s="1"/>
  <c r="LV2" i="2" s="1"/>
  <c r="LW2" i="2" s="1"/>
  <c r="LX2" i="2" s="1"/>
  <c r="LY2" i="2" s="1"/>
  <c r="LZ2" i="2" s="1"/>
  <c r="MA2" i="2" s="1"/>
  <c r="MB2" i="2" s="1"/>
  <c r="MC2" i="2" s="1"/>
  <c r="MD2" i="2" s="1"/>
  <c r="ME2" i="2" s="1"/>
  <c r="MF2" i="2" s="1"/>
  <c r="MG2" i="2" s="1"/>
  <c r="MH2" i="2" s="1"/>
  <c r="MI2" i="2" s="1"/>
  <c r="MJ2" i="2" s="1"/>
  <c r="MK2" i="2" s="1"/>
  <c r="ML2" i="2" s="1"/>
  <c r="C18" i="2" l="1"/>
  <c r="B11" i="2"/>
  <c r="C17" i="2"/>
  <c r="B28" i="2"/>
  <c r="C10" i="2" l="1"/>
  <c r="C7" i="2"/>
  <c r="C9" i="2"/>
  <c r="C27" i="2"/>
  <c r="C25" i="2"/>
  <c r="C26" i="2"/>
  <c r="C6" i="2"/>
  <c r="C5" i="2"/>
  <c r="C8" i="2"/>
  <c r="C15" i="2"/>
  <c r="C12" i="2"/>
  <c r="C14" i="2"/>
  <c r="C11" i="2" l="1"/>
  <c r="C19" i="2"/>
  <c r="C28" i="2"/>
  <c r="B23" i="2" l="1"/>
  <c r="B13" i="2" l="1"/>
  <c r="C13" i="2" s="1"/>
  <c r="B21" i="2"/>
  <c r="B24" i="2" l="1"/>
  <c r="C22" i="2" s="1"/>
  <c r="C23" i="2" l="1"/>
  <c r="C21" i="2"/>
  <c r="C20" i="2"/>
  <c r="C24" i="2" l="1"/>
</calcChain>
</file>

<file path=xl/sharedStrings.xml><?xml version="1.0" encoding="utf-8"?>
<sst xmlns="http://schemas.openxmlformats.org/spreadsheetml/2006/main" count="38" uniqueCount="29">
  <si>
    <t>T.Absol</t>
  </si>
  <si>
    <t>T.Relat</t>
  </si>
  <si>
    <t>1.1 El Hotel  da muestra de una relación con la cultura regional?</t>
  </si>
  <si>
    <t>1.2 El hotel insta a los huéspedes a visitar áreas protegidas de la zona?</t>
  </si>
  <si>
    <t>1.3 Idetifica en el hotel productos  basados en criterios ecológicos y sociales?</t>
  </si>
  <si>
    <t xml:space="preserve">1.4 El hotel aplica encuestas regulares para medir su satisfacción como cliente. </t>
  </si>
  <si>
    <t>1.5 El hospedaje cuenta con alguna condecoración, distinción o certificación referente a sostenibilidad?.</t>
  </si>
  <si>
    <t>1.6 La ubicación del hotel e infraestructura es sostenible?</t>
  </si>
  <si>
    <t>2.1 En el restaurante encontraron comida típica?</t>
  </si>
  <si>
    <t>2.2 El hotel cuenta con basureros para la clasificación de la basura?</t>
  </si>
  <si>
    <t>2.3 El hotel informa las medidas de seguridad y ecología en la zona?</t>
  </si>
  <si>
    <t xml:space="preserve">2.4 El hotel le insta a tratar de ahorrar agua? </t>
  </si>
  <si>
    <t>2.5 El hotel le insta a  tratar a ahorrar energía eléctrica ?</t>
  </si>
  <si>
    <t>2.6 El hotel cuenta con equipo sostenible y eficiente en las instalaciones?</t>
  </si>
  <si>
    <t>2.8 El jardín tiene plantas nativas y con sus respectivos nombres?</t>
  </si>
  <si>
    <t>3.1 El hotel rechaza plenamente el trabajo infantil bajo explotación?</t>
  </si>
  <si>
    <t>3.2 El hotel prohibe la prostitución dentro de las instalaciones?</t>
  </si>
  <si>
    <t>3.3 El hotel rechaza y previene la explotación sexual infantil?</t>
  </si>
  <si>
    <t>3.4 El hotel prohibe la venta de narcóticos y estupefacientes en las instalaciones?</t>
  </si>
  <si>
    <t>4.1 Considera usted como cliente que el hotel  es un beneficio para la comunidad?</t>
  </si>
  <si>
    <t>4.2 El hotel prefiere a los productores locales?</t>
  </si>
  <si>
    <t>4.3 El hotele tiene un espacio para mencionar actividades de la comunidad?</t>
  </si>
  <si>
    <t xml:space="preserve">Evaluación de Sostenibilidad Turística </t>
  </si>
  <si>
    <t>Pregunta</t>
  </si>
  <si>
    <t>Nota</t>
  </si>
  <si>
    <t>Rotular Basureros</t>
  </si>
  <si>
    <t>Promever mas lo cultural</t>
  </si>
  <si>
    <t>Activar la piezarra mural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</si>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</sst>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2" borderId="1" xfId="0" applyFill="1" applyBorder="1"/>
    <xf numFmtId="9" fontId="0" fillId="2" borderId="0" xfId="1" applyFont="1" applyFill="1"/>
    <xf numFmtId="9" fontId="0" fillId="2" borderId="6" xfId="1" applyFont="1" applyFill="1" applyBorder="1"/>
    <xf numFmtId="0" fontId="0" fillId="2" borderId="8" xfId="0" applyFill="1" applyBorder="1"/>
    <xf numFmtId="0" fontId="0" fillId="2" borderId="9" xfId="0" applyFill="1" applyBorder="1"/>
    <xf numFmtId="9" fontId="0" fillId="2" borderId="11" xfId="1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" fillId="2" borderId="17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9" fontId="0" fillId="2" borderId="19" xfId="1" applyFont="1" applyFill="1" applyBorder="1"/>
    <xf numFmtId="9" fontId="0" fillId="2" borderId="10" xfId="1" applyFont="1" applyFill="1" applyBorder="1"/>
    <xf numFmtId="9" fontId="0" fillId="2" borderId="16" xfId="1" applyFont="1" applyFill="1" applyBorder="1"/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9" fontId="0" fillId="2" borderId="7" xfId="1" applyFont="1" applyFill="1" applyBorder="1"/>
    <xf numFmtId="9" fontId="0" fillId="2" borderId="12" xfId="1" applyFont="1" applyFill="1" applyBorder="1"/>
    <xf numFmtId="9" fontId="0" fillId="2" borderId="20" xfId="1" applyFont="1" applyFill="1" applyBorder="1"/>
    <xf numFmtId="0" fontId="3" fillId="2" borderId="21" xfId="0" applyFont="1" applyFill="1" applyBorder="1"/>
    <xf numFmtId="0" fontId="3" fillId="2" borderId="22" xfId="0" applyFont="1" applyFill="1" applyBorder="1" applyAlignment="1">
      <alignment horizontal="left"/>
    </xf>
    <xf numFmtId="0" fontId="0" fillId="2" borderId="23" xfId="0" applyFill="1" applyBorder="1" applyAlignment="1">
      <alignment horizontal="center"/>
    </xf>
    <xf numFmtId="9" fontId="0" fillId="2" borderId="24" xfId="1" applyFont="1" applyFill="1" applyBorder="1"/>
    <xf numFmtId="0" fontId="0" fillId="2" borderId="25" xfId="0" applyFill="1" applyBorder="1"/>
    <xf numFmtId="0" fontId="0" fillId="2" borderId="25" xfId="0" applyFill="1" applyBorder="1" applyAlignment="1">
      <alignment horizontal="center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3" fillId="2" borderId="2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9" fontId="0" fillId="2" borderId="29" xfId="1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0" fontId="0" fillId="2" borderId="5" xfId="0" applyFill="1" applyBorder="1" applyAlignment="1">
      <alignment horizontal="center"/>
    </xf>
    <xf numFmtId="9" fontId="0" fillId="2" borderId="5" xfId="1" applyFont="1" applyFill="1" applyBorder="1"/>
    <xf numFmtId="0" fontId="0" fillId="2" borderId="33" xfId="0" applyFill="1" applyBorder="1"/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2" borderId="33" xfId="1" applyFont="1" applyFill="1" applyBorder="1"/>
    <xf numFmtId="0" fontId="3" fillId="2" borderId="26" xfId="0" applyFont="1" applyFill="1" applyBorder="1"/>
    <xf numFmtId="0" fontId="4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9" fontId="0" fillId="2" borderId="34" xfId="1" applyFont="1" applyFill="1" applyBorder="1"/>
    <xf numFmtId="9" fontId="0" fillId="0" borderId="0" xfId="1" applyFont="1"/>
    <xf numFmtId="0" fontId="1" fillId="0" borderId="1" xfId="0" applyFont="1" applyBorder="1" applyAlignment="1">
      <alignment horizontal="right"/>
    </xf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1" applyFont="1" applyBorder="1"/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9" fontId="0" fillId="0" borderId="1" xfId="1" applyFont="1" applyBorder="1" applyAlignment="1">
      <alignment wrapText="1"/>
    </xf>
    <xf numFmtId="0" fontId="0" fillId="0" borderId="0" xfId="0" applyAlignment="1">
      <alignment wrapText="1"/>
    </xf>
    <xf numFmtId="9" fontId="0" fillId="0" borderId="0" xfId="1" applyFont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2771775</xdr:colOff>
      <xdr:row>0</xdr:row>
      <xdr:rowOff>47625</xdr:rowOff>
    </xdr:from>
    <xdr:to>
      <xdr:col>0</xdr:col>
      <xdr:colOff>4019550</xdr:colOff>
      <xdr:row>0</xdr:row>
      <xdr:rowOff>342900</xdr:rowOff>
    </xdr:to>
    <xdr:sp macro="[0]!registrar" textlink="">
      <xdr:nvSpPr>
        <xdr:cNvPr id="2" name="Rectángulo redondeado 1"/>
        <xdr:cNvSpPr/>
      </xdr:nvSpPr>
      <xdr:spPr>
        <a:xfrm>
          <a:off x="2771775" y="47625"/>
          <a:ext cx="1247775" cy="295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R" sz="1100"/>
            <a:t>Actualizar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L29"/>
  <sheetViews>
    <sheetView tabSelected="1" zoomScaleNormal="100" workbookViewId="0">
      <pane xSplit="3" ySplit="2" topLeftCell="L21" activePane="bottomRight" state="frozen"/>
      <selection pane="topRight" activeCell="E1" sqref="E1"/>
      <selection pane="bottomLeft" activeCell="A3" sqref="A3"/>
      <selection pane="bottomRight" activeCell="A33" sqref="A33"/>
    </sheetView>
  </sheetViews>
  <sheetFormatPr baseColWidth="10" defaultColWidth="11.44140625" defaultRowHeight="14.4" x14ac:dyDescent="0.3"/>
  <cols>
    <col min="1" max="1" width="108.44140625" style="1" bestFit="1" customWidth="1"/>
    <col min="2" max="2" width="8.6640625" style="21" customWidth="1"/>
    <col min="3" max="3" width="9.44140625" style="1" customWidth="1"/>
    <col min="4" max="4" width="6" style="1" bestFit="1" customWidth="1"/>
    <col min="5" max="5" width="4" style="1" bestFit="1" customWidth="1"/>
    <col min="6" max="166" width="4.5546875" style="1" customWidth="1"/>
    <col min="167" max="350" width="4" style="1" bestFit="1" customWidth="1"/>
    <col min="351" max="16384" width="11.44140625" style="1"/>
  </cols>
  <sheetData>
    <row r="1" spans="1:350" ht="15" thickBot="1" x14ac:dyDescent="0.35"/>
    <row r="2" spans="1:350" ht="26.4" thickBot="1" x14ac:dyDescent="0.55000000000000004">
      <c r="A2" s="56" t="s">
        <v>22</v>
      </c>
      <c r="B2" s="57" t="s">
        <v>0</v>
      </c>
      <c r="C2" s="11" t="s">
        <v>1</v>
      </c>
      <c r="D2" s="12">
        <v>1</v>
      </c>
      <c r="E2" s="13">
        <f>+D2+1</f>
        <v>2</v>
      </c>
      <c r="F2" s="13">
        <f t="shared" ref="F2:Y2" si="0">+E2+1</f>
        <v>3</v>
      </c>
      <c r="G2" s="13">
        <f t="shared" si="0"/>
        <v>4</v>
      </c>
      <c r="H2" s="13">
        <f t="shared" si="0"/>
        <v>5</v>
      </c>
      <c r="I2" s="13">
        <f t="shared" si="0"/>
        <v>6</v>
      </c>
      <c r="J2" s="13">
        <f t="shared" si="0"/>
        <v>7</v>
      </c>
      <c r="K2" s="13">
        <f t="shared" si="0"/>
        <v>8</v>
      </c>
      <c r="L2" s="13">
        <f t="shared" si="0"/>
        <v>9</v>
      </c>
      <c r="M2" s="13">
        <f t="shared" si="0"/>
        <v>10</v>
      </c>
      <c r="N2" s="13">
        <f t="shared" si="0"/>
        <v>11</v>
      </c>
      <c r="O2" s="13">
        <f t="shared" si="0"/>
        <v>12</v>
      </c>
      <c r="P2" s="13">
        <f t="shared" si="0"/>
        <v>13</v>
      </c>
      <c r="Q2" s="13">
        <f t="shared" si="0"/>
        <v>14</v>
      </c>
      <c r="R2" s="13">
        <f t="shared" si="0"/>
        <v>15</v>
      </c>
      <c r="S2" s="13">
        <f t="shared" si="0"/>
        <v>16</v>
      </c>
      <c r="T2" s="13">
        <f t="shared" si="0"/>
        <v>17</v>
      </c>
      <c r="U2" s="13">
        <f t="shared" si="0"/>
        <v>18</v>
      </c>
      <c r="V2" s="13">
        <f t="shared" si="0"/>
        <v>19</v>
      </c>
      <c r="W2" s="13">
        <f t="shared" si="0"/>
        <v>20</v>
      </c>
      <c r="X2" s="13">
        <f t="shared" si="0"/>
        <v>21</v>
      </c>
      <c r="Y2" s="14">
        <f t="shared" si="0"/>
        <v>22</v>
      </c>
      <c r="Z2" s="14">
        <f t="shared" ref="Z2" si="1">+Y2+1</f>
        <v>23</v>
      </c>
      <c r="AA2" s="14">
        <f t="shared" ref="AA2" si="2">+Z2+1</f>
        <v>24</v>
      </c>
      <c r="AB2" s="14">
        <f t="shared" ref="AB2" si="3">+AA2+1</f>
        <v>25</v>
      </c>
      <c r="AC2" s="14">
        <f t="shared" ref="AC2" si="4">+AB2+1</f>
        <v>26</v>
      </c>
      <c r="AD2" s="14">
        <f t="shared" ref="AD2" si="5">+AC2+1</f>
        <v>27</v>
      </c>
      <c r="AE2" s="14">
        <f t="shared" ref="AE2" si="6">+AD2+1</f>
        <v>28</v>
      </c>
      <c r="AF2" s="14">
        <f t="shared" ref="AF2" si="7">+AE2+1</f>
        <v>29</v>
      </c>
      <c r="AG2" s="14">
        <f t="shared" ref="AG2" si="8">+AF2+1</f>
        <v>30</v>
      </c>
      <c r="AH2" s="14">
        <f t="shared" ref="AH2" si="9">+AG2+1</f>
        <v>31</v>
      </c>
      <c r="AI2" s="14">
        <f t="shared" ref="AI2" si="10">+AH2+1</f>
        <v>32</v>
      </c>
      <c r="AJ2" s="14">
        <f t="shared" ref="AJ2" si="11">+AI2+1</f>
        <v>33</v>
      </c>
      <c r="AK2" s="14">
        <f t="shared" ref="AK2" si="12">+AJ2+1</f>
        <v>34</v>
      </c>
      <c r="AL2" s="14">
        <f t="shared" ref="AL2" si="13">+AK2+1</f>
        <v>35</v>
      </c>
      <c r="AM2" s="14">
        <f t="shared" ref="AM2" si="14">+AL2+1</f>
        <v>36</v>
      </c>
      <c r="AN2" s="14">
        <f t="shared" ref="AN2" si="15">+AM2+1</f>
        <v>37</v>
      </c>
      <c r="AO2" s="14">
        <f t="shared" ref="AO2" si="16">+AN2+1</f>
        <v>38</v>
      </c>
      <c r="AP2" s="14">
        <f t="shared" ref="AP2" si="17">+AO2+1</f>
        <v>39</v>
      </c>
      <c r="AQ2" s="14">
        <f t="shared" ref="AQ2" si="18">+AP2+1</f>
        <v>40</v>
      </c>
      <c r="AR2" s="14">
        <f t="shared" ref="AR2" si="19">+AQ2+1</f>
        <v>41</v>
      </c>
      <c r="AS2" s="14">
        <f t="shared" ref="AS2" si="20">+AR2+1</f>
        <v>42</v>
      </c>
      <c r="AT2" s="14">
        <f t="shared" ref="AT2" si="21">+AS2+1</f>
        <v>43</v>
      </c>
      <c r="AU2" s="14">
        <f t="shared" ref="AU2" si="22">+AT2+1</f>
        <v>44</v>
      </c>
      <c r="AV2" s="14">
        <f t="shared" ref="AV2" si="23">+AU2+1</f>
        <v>45</v>
      </c>
      <c r="AW2" s="14">
        <f t="shared" ref="AW2" si="24">+AV2+1</f>
        <v>46</v>
      </c>
      <c r="AX2" s="14">
        <f t="shared" ref="AX2" si="25">+AW2+1</f>
        <v>47</v>
      </c>
      <c r="AY2" s="14">
        <f t="shared" ref="AY2" si="26">+AX2+1</f>
        <v>48</v>
      </c>
      <c r="AZ2" s="14">
        <f t="shared" ref="AZ2" si="27">+AY2+1</f>
        <v>49</v>
      </c>
      <c r="BA2" s="14">
        <f t="shared" ref="BA2" si="28">+AZ2+1</f>
        <v>50</v>
      </c>
      <c r="BB2" s="12">
        <f>+BA2+1</f>
        <v>51</v>
      </c>
      <c r="BC2" s="13">
        <f>+BB2+1</f>
        <v>52</v>
      </c>
      <c r="BD2" s="13">
        <f t="shared" ref="BD2:CM2" si="29">+BC2+1</f>
        <v>53</v>
      </c>
      <c r="BE2" s="13">
        <f t="shared" si="29"/>
        <v>54</v>
      </c>
      <c r="BF2" s="13">
        <f t="shared" si="29"/>
        <v>55</v>
      </c>
      <c r="BG2" s="13">
        <f t="shared" si="29"/>
        <v>56</v>
      </c>
      <c r="BH2" s="13">
        <f t="shared" si="29"/>
        <v>57</v>
      </c>
      <c r="BI2" s="13">
        <f t="shared" si="29"/>
        <v>58</v>
      </c>
      <c r="BJ2" s="13">
        <f t="shared" si="29"/>
        <v>59</v>
      </c>
      <c r="BK2" s="13">
        <f t="shared" si="29"/>
        <v>60</v>
      </c>
      <c r="BL2" s="13">
        <f t="shared" si="29"/>
        <v>61</v>
      </c>
      <c r="BM2" s="13">
        <f t="shared" si="29"/>
        <v>62</v>
      </c>
      <c r="BN2" s="13">
        <f t="shared" si="29"/>
        <v>63</v>
      </c>
      <c r="BO2" s="13">
        <f t="shared" si="29"/>
        <v>64</v>
      </c>
      <c r="BP2" s="13">
        <f t="shared" si="29"/>
        <v>65</v>
      </c>
      <c r="BQ2" s="13">
        <f t="shared" si="29"/>
        <v>66</v>
      </c>
      <c r="BR2" s="13">
        <f t="shared" si="29"/>
        <v>67</v>
      </c>
      <c r="BS2" s="13">
        <f t="shared" si="29"/>
        <v>68</v>
      </c>
      <c r="BT2" s="13">
        <f t="shared" si="29"/>
        <v>69</v>
      </c>
      <c r="BU2" s="13">
        <f t="shared" si="29"/>
        <v>70</v>
      </c>
      <c r="BV2" s="13">
        <f t="shared" si="29"/>
        <v>71</v>
      </c>
      <c r="BW2" s="14">
        <f t="shared" si="29"/>
        <v>72</v>
      </c>
      <c r="BX2" s="14">
        <f t="shared" si="29"/>
        <v>73</v>
      </c>
      <c r="BY2" s="14">
        <f t="shared" si="29"/>
        <v>74</v>
      </c>
      <c r="BZ2" s="14">
        <f t="shared" si="29"/>
        <v>75</v>
      </c>
      <c r="CA2" s="14">
        <f t="shared" si="29"/>
        <v>76</v>
      </c>
      <c r="CB2" s="14">
        <f t="shared" si="29"/>
        <v>77</v>
      </c>
      <c r="CC2" s="14">
        <f t="shared" si="29"/>
        <v>78</v>
      </c>
      <c r="CD2" s="14">
        <f t="shared" si="29"/>
        <v>79</v>
      </c>
      <c r="CE2" s="14">
        <f t="shared" si="29"/>
        <v>80</v>
      </c>
      <c r="CF2" s="14">
        <f t="shared" si="29"/>
        <v>81</v>
      </c>
      <c r="CG2" s="14">
        <f t="shared" si="29"/>
        <v>82</v>
      </c>
      <c r="CH2" s="14">
        <f t="shared" si="29"/>
        <v>83</v>
      </c>
      <c r="CI2" s="14">
        <f t="shared" si="29"/>
        <v>84</v>
      </c>
      <c r="CJ2" s="14">
        <f t="shared" si="29"/>
        <v>85</v>
      </c>
      <c r="CK2" s="14">
        <f t="shared" si="29"/>
        <v>86</v>
      </c>
      <c r="CL2" s="14">
        <f t="shared" si="29"/>
        <v>87</v>
      </c>
      <c r="CM2" s="14">
        <f t="shared" si="29"/>
        <v>88</v>
      </c>
      <c r="CN2" s="14">
        <f>+CM2+1</f>
        <v>89</v>
      </c>
      <c r="CO2" s="14">
        <f>+CN2+1</f>
        <v>90</v>
      </c>
      <c r="CP2" s="13">
        <f t="shared" ref="CP2:DW2" si="30">+CO2+1</f>
        <v>91</v>
      </c>
      <c r="CQ2" s="13">
        <f t="shared" si="30"/>
        <v>92</v>
      </c>
      <c r="CR2" s="13">
        <f t="shared" si="30"/>
        <v>93</v>
      </c>
      <c r="CS2" s="13">
        <f t="shared" si="30"/>
        <v>94</v>
      </c>
      <c r="CT2" s="13">
        <f t="shared" si="30"/>
        <v>95</v>
      </c>
      <c r="CU2" s="13">
        <f t="shared" si="30"/>
        <v>96</v>
      </c>
      <c r="CV2" s="13">
        <f t="shared" si="30"/>
        <v>97</v>
      </c>
      <c r="CW2" s="13">
        <f t="shared" si="30"/>
        <v>98</v>
      </c>
      <c r="CX2" s="13">
        <f t="shared" si="30"/>
        <v>99</v>
      </c>
      <c r="CY2" s="13">
        <f t="shared" si="30"/>
        <v>100</v>
      </c>
      <c r="CZ2" s="13">
        <f t="shared" si="30"/>
        <v>101</v>
      </c>
      <c r="DA2" s="13">
        <f t="shared" si="30"/>
        <v>102</v>
      </c>
      <c r="DB2" s="13">
        <f t="shared" si="30"/>
        <v>103</v>
      </c>
      <c r="DC2" s="13">
        <f t="shared" si="30"/>
        <v>104</v>
      </c>
      <c r="DD2" s="13">
        <f t="shared" si="30"/>
        <v>105</v>
      </c>
      <c r="DE2" s="13">
        <f t="shared" si="30"/>
        <v>106</v>
      </c>
      <c r="DF2" s="13">
        <f t="shared" si="30"/>
        <v>107</v>
      </c>
      <c r="DG2" s="13">
        <f t="shared" si="30"/>
        <v>108</v>
      </c>
      <c r="DH2" s="13">
        <f t="shared" si="30"/>
        <v>109</v>
      </c>
      <c r="DI2" s="14">
        <f t="shared" si="30"/>
        <v>110</v>
      </c>
      <c r="DJ2" s="14">
        <f t="shared" si="30"/>
        <v>111</v>
      </c>
      <c r="DK2" s="14">
        <f t="shared" si="30"/>
        <v>112</v>
      </c>
      <c r="DL2" s="14">
        <f t="shared" si="30"/>
        <v>113</v>
      </c>
      <c r="DM2" s="14">
        <f t="shared" si="30"/>
        <v>114</v>
      </c>
      <c r="DN2" s="14">
        <f t="shared" si="30"/>
        <v>115</v>
      </c>
      <c r="DO2" s="14">
        <f t="shared" si="30"/>
        <v>116</v>
      </c>
      <c r="DP2" s="14">
        <f t="shared" si="30"/>
        <v>117</v>
      </c>
      <c r="DQ2" s="14">
        <f t="shared" si="30"/>
        <v>118</v>
      </c>
      <c r="DR2" s="14">
        <f t="shared" si="30"/>
        <v>119</v>
      </c>
      <c r="DS2" s="14">
        <f t="shared" si="30"/>
        <v>120</v>
      </c>
      <c r="DT2" s="14">
        <f t="shared" si="30"/>
        <v>121</v>
      </c>
      <c r="DU2" s="14">
        <f t="shared" si="30"/>
        <v>122</v>
      </c>
      <c r="DV2" s="14">
        <f t="shared" si="30"/>
        <v>123</v>
      </c>
      <c r="DW2" s="14">
        <f t="shared" si="30"/>
        <v>124</v>
      </c>
      <c r="DX2" s="14">
        <f>+DW2+1</f>
        <v>125</v>
      </c>
      <c r="DY2" s="14">
        <f>+DX2+1</f>
        <v>126</v>
      </c>
      <c r="DZ2" s="13">
        <f t="shared" ref="DZ2:FJ2" si="31">+DY2+1</f>
        <v>127</v>
      </c>
      <c r="EA2" s="13">
        <f t="shared" si="31"/>
        <v>128</v>
      </c>
      <c r="EB2" s="13">
        <f t="shared" si="31"/>
        <v>129</v>
      </c>
      <c r="EC2" s="13">
        <f t="shared" si="31"/>
        <v>130</v>
      </c>
      <c r="ED2" s="13">
        <f t="shared" si="31"/>
        <v>131</v>
      </c>
      <c r="EE2" s="13">
        <f t="shared" si="31"/>
        <v>132</v>
      </c>
      <c r="EF2" s="13">
        <f t="shared" si="31"/>
        <v>133</v>
      </c>
      <c r="EG2" s="13">
        <f t="shared" si="31"/>
        <v>134</v>
      </c>
      <c r="EH2" s="13">
        <f t="shared" si="31"/>
        <v>135</v>
      </c>
      <c r="EI2" s="13">
        <f t="shared" si="31"/>
        <v>136</v>
      </c>
      <c r="EJ2" s="13">
        <f t="shared" si="31"/>
        <v>137</v>
      </c>
      <c r="EK2" s="13">
        <f t="shared" si="31"/>
        <v>138</v>
      </c>
      <c r="EL2" s="13">
        <f t="shared" si="31"/>
        <v>139</v>
      </c>
      <c r="EM2" s="13">
        <f t="shared" si="31"/>
        <v>140</v>
      </c>
      <c r="EN2" s="13">
        <f t="shared" si="31"/>
        <v>141</v>
      </c>
      <c r="EO2" s="13">
        <f t="shared" si="31"/>
        <v>142</v>
      </c>
      <c r="EP2" s="13">
        <f t="shared" si="31"/>
        <v>143</v>
      </c>
      <c r="EQ2" s="13">
        <f t="shared" si="31"/>
        <v>144</v>
      </c>
      <c r="ER2" s="13">
        <f t="shared" si="31"/>
        <v>145</v>
      </c>
      <c r="ES2" s="14">
        <f t="shared" si="31"/>
        <v>146</v>
      </c>
      <c r="ET2" s="14">
        <f t="shared" si="31"/>
        <v>147</v>
      </c>
      <c r="EU2" s="14">
        <f t="shared" si="31"/>
        <v>148</v>
      </c>
      <c r="EV2" s="14">
        <f t="shared" si="31"/>
        <v>149</v>
      </c>
      <c r="EW2" s="14">
        <f t="shared" si="31"/>
        <v>150</v>
      </c>
      <c r="EX2" s="14">
        <f t="shared" si="31"/>
        <v>151</v>
      </c>
      <c r="EY2" s="14">
        <f t="shared" si="31"/>
        <v>152</v>
      </c>
      <c r="EZ2" s="14">
        <f t="shared" si="31"/>
        <v>153</v>
      </c>
      <c r="FA2" s="14">
        <f t="shared" si="31"/>
        <v>154</v>
      </c>
      <c r="FB2" s="14">
        <f t="shared" si="31"/>
        <v>155</v>
      </c>
      <c r="FC2" s="14">
        <f t="shared" si="31"/>
        <v>156</v>
      </c>
      <c r="FD2" s="14">
        <f t="shared" si="31"/>
        <v>157</v>
      </c>
      <c r="FE2" s="14">
        <f t="shared" si="31"/>
        <v>158</v>
      </c>
      <c r="FF2" s="14">
        <f t="shared" si="31"/>
        <v>159</v>
      </c>
      <c r="FG2" s="14">
        <f t="shared" si="31"/>
        <v>160</v>
      </c>
      <c r="FH2" s="14">
        <f t="shared" si="31"/>
        <v>161</v>
      </c>
      <c r="FI2" s="14">
        <f t="shared" si="31"/>
        <v>162</v>
      </c>
      <c r="FJ2" s="14">
        <f t="shared" si="31"/>
        <v>163</v>
      </c>
      <c r="FK2" s="14">
        <f t="shared" ref="FK2" si="32">+FJ2+1</f>
        <v>164</v>
      </c>
      <c r="FL2" s="14">
        <f t="shared" ref="FL2" si="33">+FK2+1</f>
        <v>165</v>
      </c>
      <c r="FM2" s="14">
        <f t="shared" ref="FM2" si="34">+FL2+1</f>
        <v>166</v>
      </c>
      <c r="FN2" s="14">
        <f t="shared" ref="FN2" si="35">+FM2+1</f>
        <v>167</v>
      </c>
      <c r="FO2" s="14">
        <f t="shared" ref="FO2" si="36">+FN2+1</f>
        <v>168</v>
      </c>
      <c r="FP2" s="14">
        <f t="shared" ref="FP2" si="37">+FO2+1</f>
        <v>169</v>
      </c>
      <c r="FQ2" s="14">
        <f t="shared" ref="FQ2" si="38">+FP2+1</f>
        <v>170</v>
      </c>
      <c r="FR2" s="14">
        <f t="shared" ref="FR2" si="39">+FQ2+1</f>
        <v>171</v>
      </c>
      <c r="FS2" s="14">
        <f t="shared" ref="FS2" si="40">+FR2+1</f>
        <v>172</v>
      </c>
      <c r="FT2" s="14">
        <f t="shared" ref="FT2" si="41">+FS2+1</f>
        <v>173</v>
      </c>
      <c r="FU2" s="14">
        <f t="shared" ref="FU2" si="42">+FT2+1</f>
        <v>174</v>
      </c>
      <c r="FV2" s="14">
        <f t="shared" ref="FV2" si="43">+FU2+1</f>
        <v>175</v>
      </c>
      <c r="FW2" s="14">
        <f t="shared" ref="FW2" si="44">+FV2+1</f>
        <v>176</v>
      </c>
      <c r="FX2" s="14">
        <f t="shared" ref="FX2" si="45">+FW2+1</f>
        <v>177</v>
      </c>
      <c r="FY2" s="14">
        <f t="shared" ref="FY2" si="46">+FX2+1</f>
        <v>178</v>
      </c>
      <c r="FZ2" s="14">
        <f t="shared" ref="FZ2" si="47">+FY2+1</f>
        <v>179</v>
      </c>
      <c r="GA2" s="14">
        <f t="shared" ref="GA2" si="48">+FZ2+1</f>
        <v>180</v>
      </c>
      <c r="GB2" s="14">
        <f t="shared" ref="GB2" si="49">+GA2+1</f>
        <v>181</v>
      </c>
      <c r="GC2" s="14">
        <f t="shared" ref="GC2" si="50">+GB2+1</f>
        <v>182</v>
      </c>
      <c r="GD2" s="14">
        <f t="shared" ref="GD2" si="51">+GC2+1</f>
        <v>183</v>
      </c>
      <c r="GE2" s="14">
        <f t="shared" ref="GE2" si="52">+GD2+1</f>
        <v>184</v>
      </c>
      <c r="GF2" s="14">
        <f t="shared" ref="GF2" si="53">+GE2+1</f>
        <v>185</v>
      </c>
      <c r="GG2" s="14">
        <f t="shared" ref="GG2" si="54">+GF2+1</f>
        <v>186</v>
      </c>
      <c r="GH2" s="14">
        <f t="shared" ref="GH2" si="55">+GG2+1</f>
        <v>187</v>
      </c>
      <c r="GI2" s="14">
        <f t="shared" ref="GI2" si="56">+GH2+1</f>
        <v>188</v>
      </c>
      <c r="GJ2" s="14">
        <f t="shared" ref="GJ2" si="57">+GI2+1</f>
        <v>189</v>
      </c>
      <c r="GK2" s="14">
        <f t="shared" ref="GK2" si="58">+GJ2+1</f>
        <v>190</v>
      </c>
      <c r="GL2" s="14">
        <f t="shared" ref="GL2" si="59">+GK2+1</f>
        <v>191</v>
      </c>
      <c r="GM2" s="14">
        <f t="shared" ref="GM2" si="60">+GL2+1</f>
        <v>192</v>
      </c>
      <c r="GN2" s="14">
        <f t="shared" ref="GN2" si="61">+GM2+1</f>
        <v>193</v>
      </c>
      <c r="GO2" s="14">
        <f t="shared" ref="GO2" si="62">+GN2+1</f>
        <v>194</v>
      </c>
      <c r="GP2" s="14">
        <f t="shared" ref="GP2" si="63">+GO2+1</f>
        <v>195</v>
      </c>
      <c r="GQ2" s="14">
        <f t="shared" ref="GQ2" si="64">+GP2+1</f>
        <v>196</v>
      </c>
      <c r="GR2" s="14">
        <f t="shared" ref="GR2" si="65">+GQ2+1</f>
        <v>197</v>
      </c>
      <c r="GS2" s="14">
        <f t="shared" ref="GS2" si="66">+GR2+1</f>
        <v>198</v>
      </c>
      <c r="GT2" s="14">
        <f t="shared" ref="GT2" si="67">+GS2+1</f>
        <v>199</v>
      </c>
      <c r="GU2" s="14">
        <f t="shared" ref="GU2" si="68">+GT2+1</f>
        <v>200</v>
      </c>
      <c r="GV2" s="14">
        <f t="shared" ref="GV2" si="69">+GU2+1</f>
        <v>201</v>
      </c>
      <c r="GW2" s="14">
        <f t="shared" ref="GW2" si="70">+GV2+1</f>
        <v>202</v>
      </c>
      <c r="GX2" s="14">
        <f t="shared" ref="GX2" si="71">+GW2+1</f>
        <v>203</v>
      </c>
      <c r="GY2" s="14">
        <f t="shared" ref="GY2" si="72">+GX2+1</f>
        <v>204</v>
      </c>
      <c r="GZ2" s="14">
        <f t="shared" ref="GZ2" si="73">+GY2+1</f>
        <v>205</v>
      </c>
      <c r="HA2" s="14">
        <f t="shared" ref="HA2" si="74">+GZ2+1</f>
        <v>206</v>
      </c>
      <c r="HB2" s="14">
        <f t="shared" ref="HB2" si="75">+HA2+1</f>
        <v>207</v>
      </c>
      <c r="HC2" s="14">
        <f t="shared" ref="HC2" si="76">+HB2+1</f>
        <v>208</v>
      </c>
      <c r="HD2" s="14">
        <f t="shared" ref="HD2" si="77">+HC2+1</f>
        <v>209</v>
      </c>
      <c r="HE2" s="14">
        <f t="shared" ref="HE2" si="78">+HD2+1</f>
        <v>210</v>
      </c>
      <c r="HF2" s="14">
        <f t="shared" ref="HF2" si="79">+HE2+1</f>
        <v>211</v>
      </c>
      <c r="HG2" s="14">
        <f t="shared" ref="HG2" si="80">+HF2+1</f>
        <v>212</v>
      </c>
      <c r="HH2" s="14">
        <f t="shared" ref="HH2" si="81">+HG2+1</f>
        <v>213</v>
      </c>
      <c r="HI2" s="14">
        <f t="shared" ref="HI2" si="82">+HH2+1</f>
        <v>214</v>
      </c>
      <c r="HJ2" s="14">
        <f t="shared" ref="HJ2" si="83">+HI2+1</f>
        <v>215</v>
      </c>
      <c r="HK2" s="14">
        <f t="shared" ref="HK2" si="84">+HJ2+1</f>
        <v>216</v>
      </c>
      <c r="HL2" s="14">
        <f t="shared" ref="HL2" si="85">+HK2+1</f>
        <v>217</v>
      </c>
      <c r="HM2" s="14">
        <f t="shared" ref="HM2" si="86">+HL2+1</f>
        <v>218</v>
      </c>
      <c r="HN2" s="14">
        <f t="shared" ref="HN2" si="87">+HM2+1</f>
        <v>219</v>
      </c>
      <c r="HO2" s="14">
        <f t="shared" ref="HO2" si="88">+HN2+1</f>
        <v>220</v>
      </c>
      <c r="HP2" s="14">
        <f t="shared" ref="HP2" si="89">+HO2+1</f>
        <v>221</v>
      </c>
      <c r="HQ2" s="14">
        <f t="shared" ref="HQ2" si="90">+HP2+1</f>
        <v>222</v>
      </c>
      <c r="HR2" s="14">
        <f t="shared" ref="HR2" si="91">+HQ2+1</f>
        <v>223</v>
      </c>
      <c r="HS2" s="14">
        <f t="shared" ref="HS2" si="92">+HR2+1</f>
        <v>224</v>
      </c>
      <c r="HT2" s="14">
        <f t="shared" ref="HT2" si="93">+HS2+1</f>
        <v>225</v>
      </c>
      <c r="HU2" s="14">
        <f t="shared" ref="HU2" si="94">+HT2+1</f>
        <v>226</v>
      </c>
      <c r="HV2" s="14">
        <f t="shared" ref="HV2" si="95">+HU2+1</f>
        <v>227</v>
      </c>
      <c r="HW2" s="14">
        <f t="shared" ref="HW2" si="96">+HV2+1</f>
        <v>228</v>
      </c>
      <c r="HX2" s="14">
        <f t="shared" ref="HX2" si="97">+HW2+1</f>
        <v>229</v>
      </c>
      <c r="HY2" s="14">
        <f t="shared" ref="HY2" si="98">+HX2+1</f>
        <v>230</v>
      </c>
      <c r="HZ2" s="14">
        <f t="shared" ref="HZ2" si="99">+HY2+1</f>
        <v>231</v>
      </c>
      <c r="IA2" s="14">
        <f t="shared" ref="IA2" si="100">+HZ2+1</f>
        <v>232</v>
      </c>
      <c r="IB2" s="14">
        <f t="shared" ref="IB2" si="101">+IA2+1</f>
        <v>233</v>
      </c>
      <c r="IC2" s="14">
        <f t="shared" ref="IC2" si="102">+IB2+1</f>
        <v>234</v>
      </c>
      <c r="ID2" s="14">
        <f t="shared" ref="ID2" si="103">+IC2+1</f>
        <v>235</v>
      </c>
      <c r="IE2" s="14">
        <f t="shared" ref="IE2" si="104">+ID2+1</f>
        <v>236</v>
      </c>
      <c r="IF2" s="14">
        <f t="shared" ref="IF2" si="105">+IE2+1</f>
        <v>237</v>
      </c>
      <c r="IG2" s="14">
        <f t="shared" ref="IG2" si="106">+IF2+1</f>
        <v>238</v>
      </c>
      <c r="IH2" s="14">
        <f t="shared" ref="IH2" si="107">+IG2+1</f>
        <v>239</v>
      </c>
      <c r="II2" s="14">
        <f t="shared" ref="II2" si="108">+IH2+1</f>
        <v>240</v>
      </c>
      <c r="IJ2" s="14">
        <f t="shared" ref="IJ2" si="109">+II2+1</f>
        <v>241</v>
      </c>
      <c r="IK2" s="14">
        <f t="shared" ref="IK2" si="110">+IJ2+1</f>
        <v>242</v>
      </c>
      <c r="IL2" s="14">
        <f t="shared" ref="IL2" si="111">+IK2+1</f>
        <v>243</v>
      </c>
      <c r="IM2" s="14">
        <f t="shared" ref="IM2" si="112">+IL2+1</f>
        <v>244</v>
      </c>
      <c r="IN2" s="14">
        <f t="shared" ref="IN2" si="113">+IM2+1</f>
        <v>245</v>
      </c>
      <c r="IO2" s="14">
        <f t="shared" ref="IO2" si="114">+IN2+1</f>
        <v>246</v>
      </c>
      <c r="IP2" s="14">
        <f t="shared" ref="IP2" si="115">+IO2+1</f>
        <v>247</v>
      </c>
      <c r="IQ2" s="14">
        <f t="shared" ref="IQ2" si="116">+IP2+1</f>
        <v>248</v>
      </c>
      <c r="IR2" s="14">
        <f t="shared" ref="IR2" si="117">+IQ2+1</f>
        <v>249</v>
      </c>
      <c r="IS2" s="14">
        <f t="shared" ref="IS2" si="118">+IR2+1</f>
        <v>250</v>
      </c>
      <c r="IT2" s="14">
        <f t="shared" ref="IT2" si="119">+IS2+1</f>
        <v>251</v>
      </c>
      <c r="IU2" s="14">
        <f t="shared" ref="IU2" si="120">+IT2+1</f>
        <v>252</v>
      </c>
      <c r="IV2" s="14">
        <f t="shared" ref="IV2" si="121">+IU2+1</f>
        <v>253</v>
      </c>
      <c r="IW2" s="14">
        <f t="shared" ref="IW2" si="122">+IV2+1</f>
        <v>254</v>
      </c>
      <c r="IX2" s="14">
        <f t="shared" ref="IX2" si="123">+IW2+1</f>
        <v>255</v>
      </c>
      <c r="IY2" s="14">
        <f t="shared" ref="IY2" si="124">+IX2+1</f>
        <v>256</v>
      </c>
      <c r="IZ2" s="14">
        <f t="shared" ref="IZ2" si="125">+IY2+1</f>
        <v>257</v>
      </c>
      <c r="JA2" s="14">
        <f t="shared" ref="JA2" si="126">+IZ2+1</f>
        <v>258</v>
      </c>
      <c r="JB2" s="14">
        <f t="shared" ref="JB2" si="127">+JA2+1</f>
        <v>259</v>
      </c>
      <c r="JC2" s="14">
        <f t="shared" ref="JC2" si="128">+JB2+1</f>
        <v>260</v>
      </c>
      <c r="JD2" s="14">
        <f t="shared" ref="JD2" si="129">+JC2+1</f>
        <v>261</v>
      </c>
      <c r="JE2" s="14">
        <f t="shared" ref="JE2" si="130">+JD2+1</f>
        <v>262</v>
      </c>
      <c r="JF2" s="14">
        <f t="shared" ref="JF2" si="131">+JE2+1</f>
        <v>263</v>
      </c>
      <c r="JG2" s="14">
        <f t="shared" ref="JG2" si="132">+JF2+1</f>
        <v>264</v>
      </c>
      <c r="JH2" s="14">
        <f t="shared" ref="JH2" si="133">+JG2+1</f>
        <v>265</v>
      </c>
      <c r="JI2" s="14">
        <f t="shared" ref="JI2" si="134">+JH2+1</f>
        <v>266</v>
      </c>
      <c r="JJ2" s="14">
        <f t="shared" ref="JJ2" si="135">+JI2+1</f>
        <v>267</v>
      </c>
      <c r="JK2" s="14">
        <f t="shared" ref="JK2" si="136">+JJ2+1</f>
        <v>268</v>
      </c>
      <c r="JL2" s="14">
        <f t="shared" ref="JL2" si="137">+JK2+1</f>
        <v>269</v>
      </c>
      <c r="JM2" s="14">
        <f t="shared" ref="JM2" si="138">+JL2+1</f>
        <v>270</v>
      </c>
      <c r="JN2" s="14">
        <f t="shared" ref="JN2" si="139">+JM2+1</f>
        <v>271</v>
      </c>
      <c r="JO2" s="14">
        <f t="shared" ref="JO2" si="140">+JN2+1</f>
        <v>272</v>
      </c>
      <c r="JP2" s="14">
        <f t="shared" ref="JP2" si="141">+JO2+1</f>
        <v>273</v>
      </c>
      <c r="JQ2" s="14">
        <f t="shared" ref="JQ2" si="142">+JP2+1</f>
        <v>274</v>
      </c>
      <c r="JR2" s="14">
        <f t="shared" ref="JR2" si="143">+JQ2+1</f>
        <v>275</v>
      </c>
      <c r="JS2" s="14">
        <f t="shared" ref="JS2" si="144">+JR2+1</f>
        <v>276</v>
      </c>
      <c r="JT2" s="14">
        <f t="shared" ref="JT2" si="145">+JS2+1</f>
        <v>277</v>
      </c>
      <c r="JU2" s="14">
        <f t="shared" ref="JU2" si="146">+JT2+1</f>
        <v>278</v>
      </c>
      <c r="JV2" s="14">
        <f t="shared" ref="JV2" si="147">+JU2+1</f>
        <v>279</v>
      </c>
      <c r="JW2" s="14">
        <f t="shared" ref="JW2" si="148">+JV2+1</f>
        <v>280</v>
      </c>
      <c r="JX2" s="14">
        <f t="shared" ref="JX2" si="149">+JW2+1</f>
        <v>281</v>
      </c>
      <c r="JY2" s="14">
        <f t="shared" ref="JY2" si="150">+JX2+1</f>
        <v>282</v>
      </c>
      <c r="JZ2" s="14">
        <f t="shared" ref="JZ2" si="151">+JY2+1</f>
        <v>283</v>
      </c>
      <c r="KA2" s="14">
        <f t="shared" ref="KA2" si="152">+JZ2+1</f>
        <v>284</v>
      </c>
      <c r="KB2" s="14">
        <f t="shared" ref="KB2" si="153">+KA2+1</f>
        <v>285</v>
      </c>
      <c r="KC2" s="14">
        <f t="shared" ref="KC2" si="154">+KB2+1</f>
        <v>286</v>
      </c>
      <c r="KD2" s="14">
        <f t="shared" ref="KD2" si="155">+KC2+1</f>
        <v>287</v>
      </c>
      <c r="KE2" s="14">
        <f t="shared" ref="KE2" si="156">+KD2+1</f>
        <v>288</v>
      </c>
      <c r="KF2" s="14">
        <f t="shared" ref="KF2" si="157">+KE2+1</f>
        <v>289</v>
      </c>
      <c r="KG2" s="14">
        <f t="shared" ref="KG2" si="158">+KF2+1</f>
        <v>290</v>
      </c>
      <c r="KH2" s="14">
        <f t="shared" ref="KH2" si="159">+KG2+1</f>
        <v>291</v>
      </c>
      <c r="KI2" s="14">
        <f t="shared" ref="KI2" si="160">+KH2+1</f>
        <v>292</v>
      </c>
      <c r="KJ2" s="14">
        <f t="shared" ref="KJ2" si="161">+KI2+1</f>
        <v>293</v>
      </c>
      <c r="KK2" s="14">
        <f t="shared" ref="KK2" si="162">+KJ2+1</f>
        <v>294</v>
      </c>
      <c r="KL2" s="14">
        <f t="shared" ref="KL2" si="163">+KK2+1</f>
        <v>295</v>
      </c>
      <c r="KM2" s="14">
        <f t="shared" ref="KM2" si="164">+KL2+1</f>
        <v>296</v>
      </c>
      <c r="KN2" s="14">
        <f t="shared" ref="KN2" si="165">+KM2+1</f>
        <v>297</v>
      </c>
      <c r="KO2" s="14">
        <f t="shared" ref="KO2" si="166">+KN2+1</f>
        <v>298</v>
      </c>
      <c r="KP2" s="14">
        <f t="shared" ref="KP2" si="167">+KO2+1</f>
        <v>299</v>
      </c>
      <c r="KQ2" s="14">
        <f t="shared" ref="KQ2" si="168">+KP2+1</f>
        <v>300</v>
      </c>
      <c r="KR2" s="14">
        <f t="shared" ref="KR2" si="169">+KQ2+1</f>
        <v>301</v>
      </c>
      <c r="KS2" s="14">
        <f t="shared" ref="KS2" si="170">+KR2+1</f>
        <v>302</v>
      </c>
      <c r="KT2" s="14">
        <f t="shared" ref="KT2" si="171">+KS2+1</f>
        <v>303</v>
      </c>
      <c r="KU2" s="14">
        <f t="shared" ref="KU2" si="172">+KT2+1</f>
        <v>304</v>
      </c>
      <c r="KV2" s="14">
        <f t="shared" ref="KV2" si="173">+KU2+1</f>
        <v>305</v>
      </c>
      <c r="KW2" s="14">
        <f t="shared" ref="KW2" si="174">+KV2+1</f>
        <v>306</v>
      </c>
      <c r="KX2" s="14">
        <f t="shared" ref="KX2" si="175">+KW2+1</f>
        <v>307</v>
      </c>
      <c r="KY2" s="14">
        <f t="shared" ref="KY2" si="176">+KX2+1</f>
        <v>308</v>
      </c>
      <c r="KZ2" s="14">
        <f t="shared" ref="KZ2" si="177">+KY2+1</f>
        <v>309</v>
      </c>
      <c r="LA2" s="14">
        <f t="shared" ref="LA2" si="178">+KZ2+1</f>
        <v>310</v>
      </c>
      <c r="LB2" s="14">
        <f t="shared" ref="LB2" si="179">+LA2+1</f>
        <v>311</v>
      </c>
      <c r="LC2" s="14">
        <f t="shared" ref="LC2" si="180">+LB2+1</f>
        <v>312</v>
      </c>
      <c r="LD2" s="14">
        <f t="shared" ref="LD2" si="181">+LC2+1</f>
        <v>313</v>
      </c>
      <c r="LE2" s="14">
        <f t="shared" ref="LE2" si="182">+LD2+1</f>
        <v>314</v>
      </c>
      <c r="LF2" s="14">
        <f t="shared" ref="LF2" si="183">+LE2+1</f>
        <v>315</v>
      </c>
      <c r="LG2" s="14">
        <f t="shared" ref="LG2" si="184">+LF2+1</f>
        <v>316</v>
      </c>
      <c r="LH2" s="14">
        <f t="shared" ref="LH2" si="185">+LG2+1</f>
        <v>317</v>
      </c>
      <c r="LI2" s="14">
        <f t="shared" ref="LI2" si="186">+LH2+1</f>
        <v>318</v>
      </c>
      <c r="LJ2" s="14">
        <f t="shared" ref="LJ2" si="187">+LI2+1</f>
        <v>319</v>
      </c>
      <c r="LK2" s="14">
        <f t="shared" ref="LK2" si="188">+LJ2+1</f>
        <v>320</v>
      </c>
      <c r="LL2" s="14">
        <f t="shared" ref="LL2" si="189">+LK2+1</f>
        <v>321</v>
      </c>
      <c r="LM2" s="14">
        <f t="shared" ref="LM2" si="190">+LL2+1</f>
        <v>322</v>
      </c>
      <c r="LN2" s="14">
        <f t="shared" ref="LN2" si="191">+LM2+1</f>
        <v>323</v>
      </c>
      <c r="LO2" s="14">
        <f t="shared" ref="LO2" si="192">+LN2+1</f>
        <v>324</v>
      </c>
      <c r="LP2" s="14">
        <f t="shared" ref="LP2" si="193">+LO2+1</f>
        <v>325</v>
      </c>
      <c r="LQ2" s="14">
        <f t="shared" ref="LQ2" si="194">+LP2+1</f>
        <v>326</v>
      </c>
      <c r="LR2" s="14">
        <f t="shared" ref="LR2" si="195">+LQ2+1</f>
        <v>327</v>
      </c>
      <c r="LS2" s="14">
        <f t="shared" ref="LS2" si="196">+LR2+1</f>
        <v>328</v>
      </c>
      <c r="LT2" s="14">
        <f t="shared" ref="LT2" si="197">+LS2+1</f>
        <v>329</v>
      </c>
      <c r="LU2" s="14">
        <f t="shared" ref="LU2" si="198">+LT2+1</f>
        <v>330</v>
      </c>
      <c r="LV2" s="14">
        <f t="shared" ref="LV2" si="199">+LU2+1</f>
        <v>331</v>
      </c>
      <c r="LW2" s="14">
        <f t="shared" ref="LW2" si="200">+LV2+1</f>
        <v>332</v>
      </c>
      <c r="LX2" s="14">
        <f t="shared" ref="LX2" si="201">+LW2+1</f>
        <v>333</v>
      </c>
      <c r="LY2" s="14">
        <f t="shared" ref="LY2" si="202">+LX2+1</f>
        <v>334</v>
      </c>
      <c r="LZ2" s="14">
        <f t="shared" ref="LZ2" si="203">+LY2+1</f>
        <v>335</v>
      </c>
      <c r="MA2" s="14">
        <f t="shared" ref="MA2" si="204">+LZ2+1</f>
        <v>336</v>
      </c>
      <c r="MB2" s="14">
        <f t="shared" ref="MB2" si="205">+MA2+1</f>
        <v>337</v>
      </c>
      <c r="MC2" s="14">
        <f t="shared" ref="MC2" si="206">+MB2+1</f>
        <v>338</v>
      </c>
      <c r="MD2" s="14">
        <f t="shared" ref="MD2" si="207">+MC2+1</f>
        <v>339</v>
      </c>
      <c r="ME2" s="14">
        <f t="shared" ref="ME2" si="208">+MD2+1</f>
        <v>340</v>
      </c>
      <c r="MF2" s="14">
        <f t="shared" ref="MF2" si="209">+ME2+1</f>
        <v>341</v>
      </c>
      <c r="MG2" s="14">
        <f t="shared" ref="MG2" si="210">+MF2+1</f>
        <v>342</v>
      </c>
      <c r="MH2" s="14">
        <f t="shared" ref="MH2" si="211">+MG2+1</f>
        <v>343</v>
      </c>
      <c r="MI2" s="14">
        <f t="shared" ref="MI2" si="212">+MH2+1</f>
        <v>344</v>
      </c>
      <c r="MJ2" s="14">
        <f t="shared" ref="MJ2" si="213">+MI2+1</f>
        <v>345</v>
      </c>
      <c r="MK2" s="14">
        <f t="shared" ref="MK2" si="214">+MJ2+1</f>
        <v>346</v>
      </c>
      <c r="ML2" s="14">
        <f t="shared" ref="ML2" si="215">+MK2+1</f>
        <v>347</v>
      </c>
    </row>
    <row r="4" spans="1:350" ht="15" thickBot="1" x14ac:dyDescent="0.35">
      <c r="C4" s="3"/>
    </row>
    <row r="5" spans="1:350" ht="16.2" thickTop="1" x14ac:dyDescent="0.3">
      <c r="A5" s="29" t="s">
        <v>2</v>
      </c>
      <c r="B5" s="22">
        <f>SUM(D5:FJ5)</f>
        <v>79</v>
      </c>
      <c r="C5" s="4">
        <f t="shared" ref="C5:C10" si="216">+B5/$B$11</f>
        <v>0.1673728813559322</v>
      </c>
      <c r="D5" s="5">
        <v>3</v>
      </c>
      <c r="E5" s="6">
        <v>2</v>
      </c>
      <c r="F5" s="6">
        <v>3</v>
      </c>
      <c r="G5" s="6">
        <v>2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6">
        <v>4</v>
      </c>
      <c r="O5" s="6">
        <v>4</v>
      </c>
      <c r="P5" s="6">
        <v>4</v>
      </c>
      <c r="Q5" s="6">
        <v>4</v>
      </c>
      <c r="R5" s="6">
        <v>4</v>
      </c>
      <c r="S5" s="6">
        <v>4</v>
      </c>
      <c r="T5" s="6">
        <v>3</v>
      </c>
      <c r="U5" s="6">
        <v>4</v>
      </c>
      <c r="V5" s="6">
        <v>4</v>
      </c>
      <c r="W5" s="6">
        <v>5</v>
      </c>
      <c r="X5" s="18">
        <v>5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</row>
    <row r="6" spans="1:350" ht="15.6" x14ac:dyDescent="0.3">
      <c r="A6" s="30" t="s">
        <v>3</v>
      </c>
      <c r="B6" s="23">
        <f>SUM(D6:FJ6)</f>
        <v>77</v>
      </c>
      <c r="C6" s="7">
        <f t="shared" si="216"/>
        <v>0.16313559322033899</v>
      </c>
      <c r="D6" s="8">
        <v>2</v>
      </c>
      <c r="E6" s="2">
        <v>2</v>
      </c>
      <c r="F6" s="2">
        <v>2</v>
      </c>
      <c r="G6" s="2">
        <v>2</v>
      </c>
      <c r="H6" s="2">
        <v>4</v>
      </c>
      <c r="I6" s="2">
        <v>4</v>
      </c>
      <c r="J6" s="2">
        <v>4</v>
      </c>
      <c r="K6" s="2">
        <v>4</v>
      </c>
      <c r="L6" s="2">
        <v>4</v>
      </c>
      <c r="M6" s="2">
        <v>4</v>
      </c>
      <c r="N6" s="2">
        <v>4</v>
      </c>
      <c r="O6" s="2">
        <v>4</v>
      </c>
      <c r="P6" s="2">
        <v>4</v>
      </c>
      <c r="Q6" s="2">
        <v>4</v>
      </c>
      <c r="R6" s="2">
        <v>4</v>
      </c>
      <c r="S6" s="2">
        <v>4</v>
      </c>
      <c r="T6" s="2">
        <v>4</v>
      </c>
      <c r="U6" s="2">
        <v>4</v>
      </c>
      <c r="V6" s="2">
        <v>4</v>
      </c>
      <c r="W6" s="2">
        <v>4</v>
      </c>
      <c r="X6" s="19">
        <v>5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</row>
    <row r="7" spans="1:350" ht="16.2" thickBot="1" x14ac:dyDescent="0.35">
      <c r="A7" s="30" t="s">
        <v>4</v>
      </c>
      <c r="B7" s="31">
        <f>SUM(D7:FJ7)</f>
        <v>81</v>
      </c>
      <c r="C7" s="32">
        <f t="shared" si="216"/>
        <v>0.17161016949152541</v>
      </c>
      <c r="D7" s="8">
        <v>3</v>
      </c>
      <c r="E7" s="2">
        <v>2</v>
      </c>
      <c r="F7" s="2">
        <v>3</v>
      </c>
      <c r="G7" s="2">
        <v>2</v>
      </c>
      <c r="H7" s="2">
        <v>4</v>
      </c>
      <c r="I7" s="2">
        <v>4</v>
      </c>
      <c r="J7" s="2">
        <v>4</v>
      </c>
      <c r="K7" s="2">
        <v>4</v>
      </c>
      <c r="L7" s="2">
        <v>4</v>
      </c>
      <c r="M7" s="2">
        <v>4</v>
      </c>
      <c r="N7" s="2">
        <v>4</v>
      </c>
      <c r="O7" s="2">
        <v>4</v>
      </c>
      <c r="P7" s="2">
        <v>4</v>
      </c>
      <c r="Q7" s="2">
        <v>4</v>
      </c>
      <c r="R7" s="2">
        <v>4</v>
      </c>
      <c r="S7" s="2">
        <v>4</v>
      </c>
      <c r="T7" s="2">
        <v>4</v>
      </c>
      <c r="U7" s="2">
        <v>4</v>
      </c>
      <c r="V7" s="2">
        <v>6</v>
      </c>
      <c r="W7" s="2">
        <v>4</v>
      </c>
      <c r="X7" s="19">
        <v>5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</row>
    <row r="8" spans="1:350" ht="16.2" thickBot="1" x14ac:dyDescent="0.35">
      <c r="A8" s="46" t="s">
        <v>5</v>
      </c>
      <c r="B8" s="48">
        <f t="shared" ref="B8" si="217">SUM(D8:FJ8)</f>
        <v>79</v>
      </c>
      <c r="C8" s="49">
        <f t="shared" si="216"/>
        <v>0.1673728813559322</v>
      </c>
      <c r="D8" s="44">
        <v>3</v>
      </c>
      <c r="E8" s="33">
        <v>2</v>
      </c>
      <c r="F8" s="33">
        <v>3</v>
      </c>
      <c r="G8" s="33">
        <v>2</v>
      </c>
      <c r="H8" s="33">
        <v>4</v>
      </c>
      <c r="I8" s="33">
        <v>4</v>
      </c>
      <c r="J8" s="33">
        <v>4</v>
      </c>
      <c r="K8" s="33">
        <v>4</v>
      </c>
      <c r="L8" s="33">
        <v>4</v>
      </c>
      <c r="M8" s="33">
        <v>4</v>
      </c>
      <c r="N8" s="33">
        <v>4</v>
      </c>
      <c r="O8" s="33">
        <v>4</v>
      </c>
      <c r="P8" s="33">
        <v>4</v>
      </c>
      <c r="Q8" s="33">
        <v>4</v>
      </c>
      <c r="R8" s="33">
        <v>4</v>
      </c>
      <c r="S8" s="33">
        <v>4</v>
      </c>
      <c r="T8" s="33">
        <v>4</v>
      </c>
      <c r="U8" s="33">
        <v>4</v>
      </c>
      <c r="V8" s="33">
        <v>4</v>
      </c>
      <c r="W8" s="33">
        <v>4</v>
      </c>
      <c r="X8" s="34">
        <v>5</v>
      </c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</row>
    <row r="9" spans="1:350" ht="16.2" thickBot="1" x14ac:dyDescent="0.35">
      <c r="A9" s="46" t="s">
        <v>6</v>
      </c>
      <c r="B9" s="48">
        <f t="shared" ref="B9" si="218">SUM(D9:FJ9)</f>
        <v>77</v>
      </c>
      <c r="C9" s="49">
        <f t="shared" si="216"/>
        <v>0.16313559322033899</v>
      </c>
      <c r="D9" s="43">
        <v>3</v>
      </c>
      <c r="E9" s="2">
        <v>2</v>
      </c>
      <c r="F9" s="2">
        <v>2</v>
      </c>
      <c r="G9" s="2">
        <v>2</v>
      </c>
      <c r="H9" s="2">
        <v>4</v>
      </c>
      <c r="I9" s="2">
        <v>4</v>
      </c>
      <c r="J9" s="2">
        <v>4</v>
      </c>
      <c r="K9" s="2">
        <v>4</v>
      </c>
      <c r="L9" s="2">
        <v>4</v>
      </c>
      <c r="M9" s="2">
        <v>4</v>
      </c>
      <c r="N9" s="2">
        <v>4</v>
      </c>
      <c r="O9" s="2">
        <v>4</v>
      </c>
      <c r="P9" s="2">
        <v>4</v>
      </c>
      <c r="Q9" s="2">
        <v>4</v>
      </c>
      <c r="R9" s="2">
        <v>4</v>
      </c>
      <c r="S9" s="2">
        <v>4</v>
      </c>
      <c r="T9" s="2">
        <v>4</v>
      </c>
      <c r="U9" s="2">
        <v>4</v>
      </c>
      <c r="V9" s="2">
        <v>4</v>
      </c>
      <c r="W9" s="2">
        <v>3</v>
      </c>
      <c r="X9" s="19">
        <v>5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</row>
    <row r="10" spans="1:350" ht="16.2" thickBot="1" x14ac:dyDescent="0.35">
      <c r="A10" s="47" t="s">
        <v>7</v>
      </c>
      <c r="B10" s="19">
        <f t="shared" ref="B10" si="219">SUM(D10:FJ10)</f>
        <v>79</v>
      </c>
      <c r="C10" s="58">
        <f t="shared" si="216"/>
        <v>0.1673728813559322</v>
      </c>
      <c r="D10" s="43">
        <v>3</v>
      </c>
      <c r="E10" s="2">
        <v>2</v>
      </c>
      <c r="F10" s="2">
        <v>3</v>
      </c>
      <c r="G10" s="2">
        <v>2</v>
      </c>
      <c r="H10" s="2">
        <v>4</v>
      </c>
      <c r="I10" s="2">
        <v>4</v>
      </c>
      <c r="J10" s="2">
        <v>4</v>
      </c>
      <c r="K10" s="2">
        <v>4</v>
      </c>
      <c r="L10" s="2">
        <v>4</v>
      </c>
      <c r="M10" s="2">
        <v>4</v>
      </c>
      <c r="N10" s="2">
        <v>4</v>
      </c>
      <c r="O10" s="2">
        <v>4</v>
      </c>
      <c r="P10" s="2">
        <v>4</v>
      </c>
      <c r="Q10" s="2">
        <v>4</v>
      </c>
      <c r="R10" s="2">
        <v>4</v>
      </c>
      <c r="S10" s="2">
        <v>4</v>
      </c>
      <c r="T10" s="2">
        <v>4</v>
      </c>
      <c r="U10" s="2">
        <v>4</v>
      </c>
      <c r="V10" s="2">
        <v>4</v>
      </c>
      <c r="W10" s="2">
        <v>4</v>
      </c>
      <c r="X10" s="19">
        <v>5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</row>
    <row r="11" spans="1:350" ht="15.6" thickTop="1" thickBot="1" x14ac:dyDescent="0.35">
      <c r="B11" s="39">
        <f>SUM(B5:B10)</f>
        <v>472</v>
      </c>
      <c r="C11" s="45">
        <f>SUM(C5:C10)</f>
        <v>1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</row>
    <row r="12" spans="1:350" ht="16.2" thickTop="1" x14ac:dyDescent="0.3">
      <c r="A12" s="35" t="s">
        <v>8</v>
      </c>
      <c r="B12" s="52">
        <f t="shared" ref="B12:B18" si="220">SUM(D12:FJ12)</f>
        <v>60</v>
      </c>
      <c r="C12" s="16">
        <f t="shared" ref="C12:C18" si="221">+B12/$B$19</f>
        <v>0.20833333333333334</v>
      </c>
      <c r="D12" s="42">
        <v>4</v>
      </c>
      <c r="E12" s="6">
        <v>3</v>
      </c>
      <c r="F12" s="6">
        <v>3</v>
      </c>
      <c r="G12" s="6">
        <v>2</v>
      </c>
      <c r="H12" s="6">
        <v>4</v>
      </c>
      <c r="I12" s="6">
        <v>1</v>
      </c>
      <c r="J12" s="6">
        <v>1</v>
      </c>
      <c r="K12" s="6">
        <v>2</v>
      </c>
      <c r="L12" s="6">
        <v>2</v>
      </c>
      <c r="M12" s="6">
        <v>4</v>
      </c>
      <c r="N12" s="6">
        <v>2</v>
      </c>
      <c r="O12" s="6">
        <v>3</v>
      </c>
      <c r="P12" s="6">
        <v>4</v>
      </c>
      <c r="Q12" s="6">
        <v>4</v>
      </c>
      <c r="R12" s="6">
        <v>4</v>
      </c>
      <c r="S12" s="6">
        <v>4</v>
      </c>
      <c r="T12" s="6">
        <v>3</v>
      </c>
      <c r="U12" s="6">
        <v>3</v>
      </c>
      <c r="V12" s="6">
        <v>3</v>
      </c>
      <c r="W12" s="6">
        <v>4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</row>
    <row r="13" spans="1:350" ht="15.6" x14ac:dyDescent="0.3">
      <c r="A13" s="36" t="s">
        <v>9</v>
      </c>
      <c r="B13" s="53">
        <f t="shared" si="220"/>
        <v>69</v>
      </c>
      <c r="C13" s="54">
        <f t="shared" si="221"/>
        <v>0.23958333333333334</v>
      </c>
      <c r="D13" s="43">
        <v>1</v>
      </c>
      <c r="E13" s="2">
        <v>3</v>
      </c>
      <c r="F13" s="2">
        <v>1</v>
      </c>
      <c r="G13" s="2">
        <v>2</v>
      </c>
      <c r="H13" s="2">
        <v>4</v>
      </c>
      <c r="I13" s="2">
        <v>4</v>
      </c>
      <c r="J13" s="2">
        <v>4</v>
      </c>
      <c r="K13" s="2">
        <v>4</v>
      </c>
      <c r="L13" s="2">
        <v>3</v>
      </c>
      <c r="M13" s="2">
        <v>4</v>
      </c>
      <c r="N13" s="2">
        <v>3</v>
      </c>
      <c r="O13" s="2">
        <v>4</v>
      </c>
      <c r="P13" s="2">
        <v>4</v>
      </c>
      <c r="Q13" s="2">
        <v>4</v>
      </c>
      <c r="R13" s="2">
        <v>4</v>
      </c>
      <c r="S13" s="2">
        <v>4</v>
      </c>
      <c r="T13" s="2">
        <v>4</v>
      </c>
      <c r="U13" s="2">
        <v>4</v>
      </c>
      <c r="V13" s="2">
        <v>4</v>
      </c>
      <c r="W13" s="2">
        <v>4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</row>
    <row r="14" spans="1:350" ht="15.6" x14ac:dyDescent="0.3">
      <c r="A14" s="36" t="s">
        <v>10</v>
      </c>
      <c r="B14" s="53">
        <f t="shared" si="220"/>
        <v>71</v>
      </c>
      <c r="C14" s="54">
        <f t="shared" si="221"/>
        <v>0.24652777777777779</v>
      </c>
      <c r="D14" s="43">
        <v>2</v>
      </c>
      <c r="E14" s="2">
        <v>2</v>
      </c>
      <c r="F14" s="2">
        <v>2</v>
      </c>
      <c r="G14" s="2">
        <v>2</v>
      </c>
      <c r="H14" s="2">
        <v>4</v>
      </c>
      <c r="I14" s="2">
        <v>4</v>
      </c>
      <c r="J14" s="2">
        <v>4</v>
      </c>
      <c r="K14" s="2">
        <v>4</v>
      </c>
      <c r="L14" s="2">
        <v>4</v>
      </c>
      <c r="M14" s="2">
        <v>4</v>
      </c>
      <c r="N14" s="2">
        <v>4</v>
      </c>
      <c r="O14" s="2">
        <v>4</v>
      </c>
      <c r="P14" s="2">
        <v>4</v>
      </c>
      <c r="Q14" s="2">
        <v>4</v>
      </c>
      <c r="R14" s="2">
        <v>4</v>
      </c>
      <c r="S14" s="2">
        <v>4</v>
      </c>
      <c r="T14" s="2">
        <v>4</v>
      </c>
      <c r="U14" s="2">
        <v>4</v>
      </c>
      <c r="V14" s="2">
        <v>3</v>
      </c>
      <c r="W14" s="2">
        <v>4</v>
      </c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</row>
    <row r="15" spans="1:350" ht="15.6" x14ac:dyDescent="0.3">
      <c r="A15" s="36" t="s">
        <v>11</v>
      </c>
      <c r="B15" s="53">
        <f t="shared" si="220"/>
        <v>75</v>
      </c>
      <c r="C15" s="54">
        <f t="shared" si="221"/>
        <v>0.26041666666666669</v>
      </c>
      <c r="D15" s="44">
        <v>4</v>
      </c>
      <c r="E15" s="33">
        <v>2</v>
      </c>
      <c r="F15" s="33">
        <v>2</v>
      </c>
      <c r="G15" s="33">
        <v>3</v>
      </c>
      <c r="H15" s="33">
        <v>4</v>
      </c>
      <c r="I15" s="33">
        <v>4</v>
      </c>
      <c r="J15" s="33">
        <v>4</v>
      </c>
      <c r="K15" s="33">
        <v>4</v>
      </c>
      <c r="L15" s="33">
        <v>4</v>
      </c>
      <c r="M15" s="33">
        <v>4</v>
      </c>
      <c r="N15" s="33">
        <v>4</v>
      </c>
      <c r="O15" s="33">
        <v>4</v>
      </c>
      <c r="P15" s="33">
        <v>4</v>
      </c>
      <c r="Q15" s="33">
        <v>4</v>
      </c>
      <c r="R15" s="33">
        <v>4</v>
      </c>
      <c r="S15" s="33">
        <v>4</v>
      </c>
      <c r="T15" s="33">
        <v>4</v>
      </c>
      <c r="U15" s="33">
        <v>4</v>
      </c>
      <c r="V15" s="33">
        <v>4</v>
      </c>
      <c r="W15" s="33">
        <v>4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</row>
    <row r="16" spans="1:350" ht="15.6" x14ac:dyDescent="0.3">
      <c r="A16" s="36" t="s">
        <v>12</v>
      </c>
      <c r="B16" s="53">
        <f t="shared" si="220"/>
        <v>72</v>
      </c>
      <c r="C16" s="50">
        <f t="shared" si="221"/>
        <v>0.25</v>
      </c>
      <c r="D16" s="43">
        <v>3</v>
      </c>
      <c r="E16" s="2">
        <v>2</v>
      </c>
      <c r="F16" s="2">
        <v>2</v>
      </c>
      <c r="G16" s="2">
        <v>2</v>
      </c>
      <c r="H16" s="2">
        <v>4</v>
      </c>
      <c r="I16" s="2">
        <v>4</v>
      </c>
      <c r="J16" s="2">
        <v>4</v>
      </c>
      <c r="K16" s="2">
        <v>4</v>
      </c>
      <c r="L16" s="2">
        <v>4</v>
      </c>
      <c r="M16" s="2">
        <v>4</v>
      </c>
      <c r="N16" s="2">
        <v>4</v>
      </c>
      <c r="O16" s="2">
        <v>4</v>
      </c>
      <c r="P16" s="2">
        <v>4</v>
      </c>
      <c r="Q16" s="2">
        <v>4</v>
      </c>
      <c r="R16" s="2">
        <v>4</v>
      </c>
      <c r="S16" s="2">
        <v>4</v>
      </c>
      <c r="T16" s="2">
        <v>4</v>
      </c>
      <c r="U16" s="2">
        <v>4</v>
      </c>
      <c r="V16" s="2">
        <v>4</v>
      </c>
      <c r="W16" s="2">
        <v>3</v>
      </c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</row>
    <row r="17" spans="1:350" ht="15.6" x14ac:dyDescent="0.3">
      <c r="A17" s="36" t="s">
        <v>13</v>
      </c>
      <c r="B17" s="53">
        <f t="shared" si="220"/>
        <v>70</v>
      </c>
      <c r="C17" s="50">
        <f t="shared" si="221"/>
        <v>0.24305555555555555</v>
      </c>
      <c r="D17" s="43">
        <v>3</v>
      </c>
      <c r="E17" s="2">
        <v>2</v>
      </c>
      <c r="F17" s="2">
        <v>2</v>
      </c>
      <c r="G17" s="2">
        <v>2</v>
      </c>
      <c r="H17" s="2">
        <v>4</v>
      </c>
      <c r="I17" s="2">
        <v>4</v>
      </c>
      <c r="J17" s="2">
        <v>4</v>
      </c>
      <c r="K17" s="2">
        <v>4</v>
      </c>
      <c r="L17" s="2">
        <v>4</v>
      </c>
      <c r="M17" s="2">
        <v>4</v>
      </c>
      <c r="N17" s="2">
        <v>4</v>
      </c>
      <c r="O17" s="2">
        <v>4</v>
      </c>
      <c r="P17" s="2">
        <v>4</v>
      </c>
      <c r="Q17" s="2">
        <v>4</v>
      </c>
      <c r="R17" s="2">
        <v>4</v>
      </c>
      <c r="S17" s="2">
        <v>4</v>
      </c>
      <c r="T17" s="2">
        <v>4</v>
      </c>
      <c r="U17" s="2">
        <v>3</v>
      </c>
      <c r="V17" s="2">
        <v>3</v>
      </c>
      <c r="W17" s="2">
        <v>3</v>
      </c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</row>
    <row r="18" spans="1:350" ht="16.2" thickBot="1" x14ac:dyDescent="0.35">
      <c r="A18" s="37" t="s">
        <v>14</v>
      </c>
      <c r="B18" s="51">
        <f t="shared" si="220"/>
        <v>71</v>
      </c>
      <c r="C18" s="17">
        <f t="shared" si="221"/>
        <v>0.24652777777777779</v>
      </c>
      <c r="D18" s="43">
        <v>3</v>
      </c>
      <c r="E18" s="2">
        <v>3</v>
      </c>
      <c r="F18" s="2">
        <v>2</v>
      </c>
      <c r="G18" s="2">
        <v>3</v>
      </c>
      <c r="H18" s="2">
        <v>4</v>
      </c>
      <c r="I18" s="2">
        <v>4</v>
      </c>
      <c r="J18" s="2">
        <v>3</v>
      </c>
      <c r="K18" s="2">
        <v>4</v>
      </c>
      <c r="L18" s="2">
        <v>3</v>
      </c>
      <c r="M18" s="2">
        <v>4</v>
      </c>
      <c r="N18" s="2">
        <v>3</v>
      </c>
      <c r="O18" s="2">
        <v>4</v>
      </c>
      <c r="P18" s="2">
        <v>4</v>
      </c>
      <c r="Q18" s="2">
        <v>4</v>
      </c>
      <c r="R18" s="2">
        <v>4</v>
      </c>
      <c r="S18" s="2">
        <v>4</v>
      </c>
      <c r="T18" s="2">
        <v>4</v>
      </c>
      <c r="U18" s="2">
        <v>3</v>
      </c>
      <c r="V18" s="2">
        <v>4</v>
      </c>
      <c r="W18" s="2">
        <v>4</v>
      </c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</row>
    <row r="19" spans="1:350" ht="16.8" thickTop="1" thickBot="1" x14ac:dyDescent="0.35">
      <c r="A19" s="38"/>
      <c r="B19" s="25">
        <f>SUM(B15:B18)</f>
        <v>288</v>
      </c>
      <c r="C19" s="15">
        <f>SUM(C15:C18)</f>
        <v>1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</row>
    <row r="20" spans="1:350" ht="16.2" thickTop="1" x14ac:dyDescent="0.3">
      <c r="A20" s="55" t="s">
        <v>15</v>
      </c>
      <c r="B20" s="22">
        <f>SUM(D20:FJ20)</f>
        <v>80</v>
      </c>
      <c r="C20" s="26">
        <f>+B20/$B$24</f>
        <v>0.25157232704402516</v>
      </c>
      <c r="D20" s="5">
        <v>4</v>
      </c>
      <c r="E20" s="6">
        <v>4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6">
        <v>4</v>
      </c>
      <c r="O20" s="6">
        <v>4</v>
      </c>
      <c r="P20" s="6">
        <v>4</v>
      </c>
      <c r="Q20" s="6">
        <v>4</v>
      </c>
      <c r="R20" s="6">
        <v>4</v>
      </c>
      <c r="S20" s="6">
        <v>4</v>
      </c>
      <c r="T20" s="6">
        <v>4</v>
      </c>
      <c r="U20" s="6">
        <v>4</v>
      </c>
      <c r="V20" s="6">
        <v>4</v>
      </c>
      <c r="W20" s="6">
        <v>4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</row>
    <row r="21" spans="1:350" ht="15.6" x14ac:dyDescent="0.3">
      <c r="A21" s="36" t="s">
        <v>16</v>
      </c>
      <c r="B21" s="23">
        <f>SUM(D21:FJ21)</f>
        <v>79</v>
      </c>
      <c r="C21" s="27">
        <f t="shared" ref="C21:C23" si="222">+B21/$B$24</f>
        <v>0.24842767295597484</v>
      </c>
      <c r="D21" s="8">
        <v>4</v>
      </c>
      <c r="E21" s="2">
        <v>4</v>
      </c>
      <c r="F21" s="2">
        <v>4</v>
      </c>
      <c r="G21" s="2">
        <v>4</v>
      </c>
      <c r="H21" s="2">
        <v>4</v>
      </c>
      <c r="I21" s="2">
        <v>4</v>
      </c>
      <c r="J21" s="2">
        <v>4</v>
      </c>
      <c r="K21" s="2">
        <v>4</v>
      </c>
      <c r="L21" s="2">
        <v>4</v>
      </c>
      <c r="M21" s="2">
        <v>4</v>
      </c>
      <c r="N21" s="2">
        <v>4</v>
      </c>
      <c r="O21" s="2">
        <v>4</v>
      </c>
      <c r="P21" s="2">
        <v>4</v>
      </c>
      <c r="Q21" s="2">
        <v>4</v>
      </c>
      <c r="R21" s="2">
        <v>4</v>
      </c>
      <c r="S21" s="2">
        <v>4</v>
      </c>
      <c r="T21" s="2">
        <v>4</v>
      </c>
      <c r="U21" s="2">
        <v>3</v>
      </c>
      <c r="V21" s="2">
        <v>4</v>
      </c>
      <c r="W21" s="2">
        <v>4</v>
      </c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</row>
    <row r="22" spans="1:350" ht="15.6" x14ac:dyDescent="0.3">
      <c r="A22" s="46" t="s">
        <v>17</v>
      </c>
      <c r="B22" s="23">
        <f>SUM(D22:FJ22)</f>
        <v>79</v>
      </c>
      <c r="C22" s="27">
        <f t="shared" si="222"/>
        <v>0.24842767295597484</v>
      </c>
      <c r="D22" s="8">
        <v>4</v>
      </c>
      <c r="E22" s="2">
        <v>4</v>
      </c>
      <c r="F22" s="2">
        <v>4</v>
      </c>
      <c r="G22" s="2">
        <v>4</v>
      </c>
      <c r="H22" s="2">
        <v>4</v>
      </c>
      <c r="I22" s="2">
        <v>4</v>
      </c>
      <c r="J22" s="2">
        <v>4</v>
      </c>
      <c r="K22" s="2">
        <v>4</v>
      </c>
      <c r="L22" s="2">
        <v>4</v>
      </c>
      <c r="M22" s="2">
        <v>4</v>
      </c>
      <c r="N22" s="2">
        <v>4</v>
      </c>
      <c r="O22" s="2">
        <v>4</v>
      </c>
      <c r="P22" s="2">
        <v>4</v>
      </c>
      <c r="Q22" s="2">
        <v>4</v>
      </c>
      <c r="R22" s="2">
        <v>4</v>
      </c>
      <c r="S22" s="2">
        <v>4</v>
      </c>
      <c r="T22" s="2">
        <v>4</v>
      </c>
      <c r="U22" s="2">
        <v>4</v>
      </c>
      <c r="V22" s="2">
        <v>4</v>
      </c>
      <c r="W22" s="2">
        <v>3</v>
      </c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</row>
    <row r="23" spans="1:350" ht="16.2" thickBot="1" x14ac:dyDescent="0.35">
      <c r="A23" s="47" t="s">
        <v>18</v>
      </c>
      <c r="B23" s="24">
        <f>SUM(D23:FJ23)</f>
        <v>80</v>
      </c>
      <c r="C23" s="28">
        <f t="shared" si="222"/>
        <v>0.25157232704402516</v>
      </c>
      <c r="D23" s="9">
        <v>4</v>
      </c>
      <c r="E23" s="10">
        <v>4</v>
      </c>
      <c r="F23" s="10">
        <v>4</v>
      </c>
      <c r="G23" s="10">
        <v>4</v>
      </c>
      <c r="H23" s="10">
        <v>4</v>
      </c>
      <c r="I23" s="10">
        <v>4</v>
      </c>
      <c r="J23" s="10">
        <v>4</v>
      </c>
      <c r="K23" s="10">
        <v>4</v>
      </c>
      <c r="L23" s="10">
        <v>4</v>
      </c>
      <c r="M23" s="10">
        <v>4</v>
      </c>
      <c r="N23" s="10">
        <v>4</v>
      </c>
      <c r="O23" s="10">
        <v>4</v>
      </c>
      <c r="P23" s="10">
        <v>4</v>
      </c>
      <c r="Q23" s="10">
        <v>4</v>
      </c>
      <c r="R23" s="10">
        <v>4</v>
      </c>
      <c r="S23" s="10">
        <v>4</v>
      </c>
      <c r="T23" s="10">
        <v>4</v>
      </c>
      <c r="U23" s="10">
        <v>4</v>
      </c>
      <c r="V23" s="10">
        <v>4</v>
      </c>
      <c r="W23" s="10">
        <v>4</v>
      </c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</row>
    <row r="24" spans="1:350" ht="15.6" thickTop="1" thickBot="1" x14ac:dyDescent="0.35">
      <c r="B24" s="25">
        <f>SUM(B20:B23)</f>
        <v>318</v>
      </c>
      <c r="C24" s="15">
        <f>SUM(C20:C23)</f>
        <v>1</v>
      </c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</row>
    <row r="25" spans="1:350" ht="16.2" thickTop="1" x14ac:dyDescent="0.3">
      <c r="A25" s="40" t="s">
        <v>19</v>
      </c>
      <c r="B25" s="22">
        <f t="shared" ref="B25:B27" si="223">SUM(D25:FJ25)</f>
        <v>77</v>
      </c>
      <c r="C25" s="4">
        <f>+B25/$B$28</f>
        <v>0.39896373056994816</v>
      </c>
      <c r="D25" s="5">
        <v>4</v>
      </c>
      <c r="E25" s="6">
        <v>3</v>
      </c>
      <c r="F25" s="6">
        <v>3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6">
        <v>4</v>
      </c>
      <c r="M25" s="6">
        <v>4</v>
      </c>
      <c r="N25" s="6">
        <v>4</v>
      </c>
      <c r="O25" s="6">
        <v>4</v>
      </c>
      <c r="P25" s="6">
        <v>4</v>
      </c>
      <c r="Q25" s="6">
        <v>4</v>
      </c>
      <c r="R25" s="6">
        <v>4</v>
      </c>
      <c r="S25" s="6">
        <v>3</v>
      </c>
      <c r="T25" s="6">
        <v>4</v>
      </c>
      <c r="U25" s="6">
        <v>4</v>
      </c>
      <c r="V25" s="6">
        <v>4</v>
      </c>
      <c r="W25" s="6">
        <v>4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</row>
    <row r="26" spans="1:350" ht="15.6" x14ac:dyDescent="0.3">
      <c r="A26" s="30" t="s">
        <v>20</v>
      </c>
      <c r="B26" s="23">
        <f t="shared" si="223"/>
        <v>68</v>
      </c>
      <c r="C26" s="7">
        <f>+B26/$B$28</f>
        <v>0.35233160621761656</v>
      </c>
      <c r="D26" s="8">
        <v>2</v>
      </c>
      <c r="E26" s="2">
        <v>2</v>
      </c>
      <c r="F26" s="2">
        <v>1</v>
      </c>
      <c r="G26" s="2">
        <v>3</v>
      </c>
      <c r="H26" s="2">
        <v>4</v>
      </c>
      <c r="I26" s="2">
        <v>4</v>
      </c>
      <c r="J26" s="2">
        <v>4</v>
      </c>
      <c r="K26" s="2">
        <v>4</v>
      </c>
      <c r="L26" s="2">
        <v>4</v>
      </c>
      <c r="M26" s="2">
        <v>4</v>
      </c>
      <c r="N26" s="2">
        <v>3</v>
      </c>
      <c r="O26" s="2">
        <v>4</v>
      </c>
      <c r="P26" s="2">
        <v>4</v>
      </c>
      <c r="Q26" s="2">
        <v>4</v>
      </c>
      <c r="R26" s="2">
        <v>4</v>
      </c>
      <c r="S26" s="2">
        <v>4</v>
      </c>
      <c r="T26" s="2">
        <v>4</v>
      </c>
      <c r="U26" s="2">
        <v>3</v>
      </c>
      <c r="V26" s="2">
        <v>3</v>
      </c>
      <c r="W26" s="2">
        <v>3</v>
      </c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</row>
    <row r="27" spans="1:350" ht="15.6" x14ac:dyDescent="0.3">
      <c r="A27" s="41" t="s">
        <v>21</v>
      </c>
      <c r="B27" s="23">
        <f t="shared" si="223"/>
        <v>48</v>
      </c>
      <c r="C27" s="7">
        <f>+B27/$B$28</f>
        <v>0.24870466321243523</v>
      </c>
      <c r="D27" s="8">
        <v>2</v>
      </c>
      <c r="E27" s="2">
        <v>2</v>
      </c>
      <c r="F27" s="2">
        <v>2</v>
      </c>
      <c r="G27" s="2">
        <v>2</v>
      </c>
      <c r="H27" s="2">
        <v>4</v>
      </c>
      <c r="I27" s="2">
        <v>2</v>
      </c>
      <c r="J27" s="2">
        <v>1</v>
      </c>
      <c r="K27" s="2">
        <v>1</v>
      </c>
      <c r="L27" s="2">
        <v>2</v>
      </c>
      <c r="M27" s="2">
        <v>2</v>
      </c>
      <c r="N27" s="2">
        <v>1</v>
      </c>
      <c r="O27" s="2">
        <v>2</v>
      </c>
      <c r="P27" s="2">
        <v>3</v>
      </c>
      <c r="Q27" s="2">
        <v>4</v>
      </c>
      <c r="R27" s="2">
        <v>3</v>
      </c>
      <c r="S27" s="2">
        <v>3</v>
      </c>
      <c r="T27" s="2">
        <v>2</v>
      </c>
      <c r="U27" s="2">
        <v>3</v>
      </c>
      <c r="V27" s="2">
        <v>3</v>
      </c>
      <c r="W27" s="2">
        <v>4</v>
      </c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</row>
    <row r="28" spans="1:350" ht="15" thickBot="1" x14ac:dyDescent="0.35">
      <c r="B28" s="25">
        <f>SUM(B25:B27)</f>
        <v>193</v>
      </c>
      <c r="C28" s="15">
        <f>SUM(C25:C27)</f>
        <v>1</v>
      </c>
      <c r="D28" s="1">
        <f>SUM(D5:D27)</f>
        <v>61</v>
      </c>
      <c r="E28" s="1">
        <f>SUM(E5:E27)</f>
        <v>52</v>
      </c>
      <c r="F28" s="1">
        <f t="shared" ref="F28:AB28" si="224">SUM(F5:F27)</f>
        <v>52</v>
      </c>
      <c r="G28" s="1">
        <f t="shared" si="224"/>
        <v>53</v>
      </c>
      <c r="H28" s="1">
        <f t="shared" si="224"/>
        <v>80</v>
      </c>
      <c r="I28" s="1">
        <f t="shared" si="224"/>
        <v>75</v>
      </c>
      <c r="J28" s="1">
        <f t="shared" si="224"/>
        <v>73</v>
      </c>
      <c r="K28" s="1">
        <f t="shared" si="224"/>
        <v>75</v>
      </c>
      <c r="L28" s="1">
        <f t="shared" si="224"/>
        <v>74</v>
      </c>
      <c r="M28" s="1">
        <f t="shared" si="224"/>
        <v>78</v>
      </c>
      <c r="N28" s="1">
        <f t="shared" si="224"/>
        <v>72</v>
      </c>
      <c r="O28" s="1">
        <f t="shared" si="224"/>
        <v>77</v>
      </c>
      <c r="P28" s="1">
        <f t="shared" si="224"/>
        <v>79</v>
      </c>
      <c r="Q28" s="1">
        <f t="shared" si="224"/>
        <v>80</v>
      </c>
      <c r="R28" s="1">
        <f t="shared" si="224"/>
        <v>79</v>
      </c>
      <c r="S28" s="1">
        <f t="shared" si="224"/>
        <v>78</v>
      </c>
      <c r="T28" s="1">
        <f t="shared" si="224"/>
        <v>76</v>
      </c>
      <c r="U28" s="1">
        <f t="shared" si="224"/>
        <v>74</v>
      </c>
      <c r="V28" s="1">
        <f t="shared" si="224"/>
        <v>77</v>
      </c>
      <c r="W28" s="1">
        <f t="shared" si="224"/>
        <v>76</v>
      </c>
      <c r="X28" s="1">
        <f t="shared" si="224"/>
        <v>30</v>
      </c>
      <c r="Y28" s="1">
        <f t="shared" si="224"/>
        <v>0</v>
      </c>
      <c r="Z28" s="1">
        <f t="shared" si="224"/>
        <v>0</v>
      </c>
      <c r="AA28" s="1">
        <f t="shared" si="224"/>
        <v>0</v>
      </c>
      <c r="AB28" s="1">
        <f t="shared" si="224"/>
        <v>0</v>
      </c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</row>
    <row r="29" spans="1:350" x14ac:dyDescent="0.3">
      <c r="D29" s="1">
        <f>D28*100/80</f>
        <v>76.25</v>
      </c>
      <c r="E29" s="1">
        <f>E28*100/80</f>
        <v>65</v>
      </c>
      <c r="F29" s="1">
        <f t="shared" ref="F29:AB29" si="225">F28*100/80</f>
        <v>65</v>
      </c>
      <c r="G29" s="1">
        <f t="shared" si="225"/>
        <v>66.25</v>
      </c>
      <c r="H29" s="1">
        <f t="shared" si="225"/>
        <v>100</v>
      </c>
      <c r="I29" s="1">
        <f t="shared" si="225"/>
        <v>93.75</v>
      </c>
      <c r="J29" s="1">
        <f t="shared" si="225"/>
        <v>91.25</v>
      </c>
      <c r="K29" s="1">
        <f t="shared" si="225"/>
        <v>93.75</v>
      </c>
      <c r="L29" s="1">
        <f t="shared" si="225"/>
        <v>92.5</v>
      </c>
      <c r="M29" s="1">
        <f t="shared" si="225"/>
        <v>97.5</v>
      </c>
      <c r="N29" s="1">
        <f t="shared" si="225"/>
        <v>90</v>
      </c>
      <c r="O29" s="1">
        <f t="shared" si="225"/>
        <v>96.25</v>
      </c>
      <c r="P29" s="1">
        <f t="shared" si="225"/>
        <v>98.75</v>
      </c>
      <c r="Q29" s="1">
        <f t="shared" si="225"/>
        <v>100</v>
      </c>
      <c r="R29" s="1">
        <f t="shared" si="225"/>
        <v>98.75</v>
      </c>
      <c r="S29" s="1">
        <f t="shared" si="225"/>
        <v>97.5</v>
      </c>
      <c r="T29" s="1">
        <f t="shared" si="225"/>
        <v>95</v>
      </c>
      <c r="U29" s="1">
        <f t="shared" si="225"/>
        <v>92.5</v>
      </c>
      <c r="V29" s="1">
        <f t="shared" si="225"/>
        <v>96.25</v>
      </c>
      <c r="W29" s="1">
        <f t="shared" si="225"/>
        <v>95</v>
      </c>
      <c r="X29" s="1">
        <f t="shared" si="225"/>
        <v>37.5</v>
      </c>
      <c r="Y29" s="1">
        <f t="shared" si="225"/>
        <v>0</v>
      </c>
      <c r="Z29" s="1">
        <f t="shared" si="225"/>
        <v>0</v>
      </c>
      <c r="AA29" s="1">
        <f t="shared" si="225"/>
        <v>0</v>
      </c>
      <c r="AB29" s="1">
        <f t="shared" si="225"/>
        <v>0</v>
      </c>
    </row>
  </sheetData>
  <conditionalFormatting sqref="C5:C8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{54104C00-41A0-480D-AD93-9F66BA7F3D7F}</x14:id>
        </ext>
      </extLst>
    </cfRule>
  </conditionalFormatting>
  <conditionalFormatting sqref="C12:C15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{A00019F1-1501-4E0E-97C9-1965ED523D8D}</x14:id>
        </ext>
      </extLst>
    </cfRule>
  </conditionalFormatting>
  <conditionalFormatting sqref="C20:C24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{E104EB5C-69C1-4B9B-90EA-B24079D8510F}</x14:id>
        </ext>
      </extLst>
    </cfRule>
  </conditionalFormatting>
  <conditionalFormatting sqref="C20:C23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{F1A1AA68-11BC-4DD7-BD4A-485AB4A00E04}</x14:id>
        </ext>
      </extLst>
    </cfRule>
  </conditionalFormatting>
  <conditionalFormatting sqref="C25:C28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{B538DBA0-69B1-490C-AB78-2BDB25A6C9B3}</x14:id>
        </ext>
      </extLst>
    </cfRule>
  </conditionalFormatting>
  <conditionalFormatting sqref="C5:C8 C11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{F966DCC8-3D35-4552-A6BC-031CA6AD5EA6}</x14:id>
        </ext>
      </extLst>
    </cfRule>
  </conditionalFormatting>
  <conditionalFormatting sqref="C12:C15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{00A3D0F5-0667-4AD7-9679-B267E0A3E4C9}</x14:id>
        </ext>
      </extLst>
    </cfRule>
  </conditionalFormatting>
  <conditionalFormatting sqref="C25:C27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{C755518A-6E85-4FC5-B83B-724F5371FC76}</x14:id>
        </ext>
      </extLst>
    </cfRule>
  </conditionalFormatting>
  <conditionalFormatting sqref="C1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{E5945A41-2C60-442E-80BE-ACA1E88D2099}</x14:id>
        </ext>
      </extLst>
    </cfRule>
  </conditionalFormatting>
  <conditionalFormatting sqref="C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{FF840362-39FA-4082-A09F-89793B23947D}</x14:id>
        </ext>
      </extLst>
    </cfRule>
  </conditionalFormatting>
  <conditionalFormatting sqref="C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{441ADFFF-4E87-4A70-B287-9C9AA2292796}</x14:id>
        </ext>
      </extLst>
    </cfRule>
  </conditionalFormatting>
  <conditionalFormatting sqref="C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{0D0E8609-C367-4E30-BBCB-E74664E962D6}</x14:id>
        </ext>
      </extLst>
    </cfRule>
  </conditionalFormatting>
  <conditionalFormatting sqref="C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{4EBC9AEB-774A-4577-B139-598CBF5330B0}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104C00-41A0-480D-AD93-9F66BA7F3D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C5:C8</xm:sqref>
        </x14:conditionalFormatting>
        <x14:conditionalFormatting xmlns:xm="http://schemas.microsoft.com/office/excel/2006/main">
          <x14:cfRule type="dataBar" id="{A00019F1-1501-4E0E-97C9-1965ED523D8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C12:C15</xm:sqref>
        </x14:conditionalFormatting>
        <x14:conditionalFormatting xmlns:xm="http://schemas.microsoft.com/office/excel/2006/main">
          <x14:cfRule type="dataBar" id="{E104EB5C-69C1-4B9B-90EA-B24079D8510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C20:C24</xm:sqref>
        </x14:conditionalFormatting>
        <x14:conditionalFormatting xmlns:xm="http://schemas.microsoft.com/office/excel/2006/main">
          <x14:cfRule type="dataBar" id="{F1A1AA68-11BC-4DD7-BD4A-485AB4A00E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C20:C23</xm:sqref>
        </x14:conditionalFormatting>
        <x14:conditionalFormatting xmlns:xm="http://schemas.microsoft.com/office/excel/2006/main">
          <x14:cfRule type="dataBar" id="{B538DBA0-69B1-490C-AB78-2BDB25A6C9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C25:C28</xm:sqref>
        </x14:conditionalFormatting>
        <x14:conditionalFormatting xmlns:xm="http://schemas.microsoft.com/office/excel/2006/main">
          <x14:cfRule type="dataBar" id="{F966DCC8-3D35-4552-A6BC-031CA6AD5E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C5:C8 C11</xm:sqref>
        </x14:conditionalFormatting>
        <x14:conditionalFormatting xmlns:xm="http://schemas.microsoft.com/office/excel/2006/main">
          <x14:cfRule type="dataBar" id="{00A3D0F5-0667-4AD7-9679-B267E0A3E4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C12:C15</xm:sqref>
        </x14:conditionalFormatting>
        <x14:conditionalFormatting xmlns:xm="http://schemas.microsoft.com/office/excel/2006/main">
          <x14:cfRule type="dataBar" id="{C755518A-6E85-4FC5-B83B-724F5371FC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C25:C27</xm:sqref>
        </x14:conditionalFormatting>
        <x14:conditionalFormatting xmlns:xm="http://schemas.microsoft.com/office/excel/2006/main">
          <x14:cfRule type="dataBar" id="{E5945A41-2C60-442E-80BE-ACA1E88D20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C19</xm:sqref>
        </x14:conditionalFormatting>
        <x14:conditionalFormatting xmlns:xm="http://schemas.microsoft.com/office/excel/2006/main">
          <x14:cfRule type="dataBar" id="{FF840362-39FA-4082-A09F-89793B23947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C9</xm:sqref>
        </x14:conditionalFormatting>
        <x14:conditionalFormatting xmlns:xm="http://schemas.microsoft.com/office/excel/2006/main">
          <x14:cfRule type="dataBar" id="{441ADFFF-4E87-4A70-B287-9C9AA22927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C9</xm:sqref>
        </x14:conditionalFormatting>
        <x14:conditionalFormatting xmlns:xm="http://schemas.microsoft.com/office/excel/2006/main">
          <x14:cfRule type="dataBar" id="{0D0E8609-C367-4E30-BBCB-E74664E962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4EBC9AEB-774A-4577-B139-598CBF5330B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workbookViewId="0">
      <selection activeCell="I9" sqref="I9"/>
    </sheetView>
  </sheetViews>
  <sheetFormatPr baseColWidth="10" defaultRowHeight="14.4" x14ac:dyDescent="0.3"/>
  <cols>
    <col min="1" max="1" width="75.6640625" style="69" customWidth="1"/>
    <col min="2" max="5" width="4.6640625" style="69" hidden="1" customWidth="1"/>
    <col min="6" max="6" width="7" style="69" customWidth="1"/>
    <col min="7" max="7" width="23.33203125" style="69" bestFit="1" customWidth="1"/>
    <col min="8" max="8" width="6" customWidth="1"/>
    <col min="9" max="9" width="23.33203125" bestFit="1" customWidth="1"/>
    <col min="10" max="10" width="6" customWidth="1"/>
    <col min="11" max="11" width="23.33203125" bestFit="1" customWidth="1"/>
  </cols>
  <sheetData>
    <row r="1" spans="1:11" ht="28.8" x14ac:dyDescent="0.3">
      <c r="A1" s="65"/>
      <c r="B1" s="65" t="s">
        <v>28</v>
      </c>
      <c r="C1" s="65" t="s">
        <v>28</v>
      </c>
      <c r="D1" s="65" t="s">
        <v>28</v>
      </c>
      <c r="E1" s="65" t="s">
        <v>28</v>
      </c>
      <c r="F1" s="65" t="s">
        <v>28</v>
      </c>
      <c r="G1" s="71">
        <v>43151</v>
      </c>
      <c r="H1" s="60" t="s">
        <v>28</v>
      </c>
      <c r="I1" s="72">
        <v>43165</v>
      </c>
      <c r="J1" s="60" t="s">
        <v>28</v>
      </c>
      <c r="K1" s="61"/>
    </row>
    <row r="2" spans="1:11" x14ac:dyDescent="0.3">
      <c r="A2" s="66" t="s">
        <v>23</v>
      </c>
      <c r="B2" s="66"/>
      <c r="C2" s="66"/>
      <c r="D2" s="66"/>
      <c r="E2" s="66"/>
      <c r="F2" s="67" t="s">
        <v>24</v>
      </c>
      <c r="G2" s="66"/>
      <c r="H2" s="63" t="s">
        <v>24</v>
      </c>
      <c r="I2" s="62"/>
      <c r="J2" s="63" t="s">
        <v>24</v>
      </c>
      <c r="K2" s="62"/>
    </row>
    <row r="3" spans="1:11" x14ac:dyDescent="0.3">
      <c r="A3" s="66" t="str">
        <f>Tabulación!A5</f>
        <v>1.1 El Hotel  da muestra de una relación con la cultura regional?</v>
      </c>
      <c r="B3" s="66">
        <v>5</v>
      </c>
      <c r="C3" s="66">
        <f>COUNTIF(Tabulación!D5:XFD5,"&gt;0")</f>
        <v>21</v>
      </c>
      <c r="D3" s="66">
        <f>IF(B3&gt;0,C3*B3,0)</f>
        <v>105</v>
      </c>
      <c r="E3" s="66">
        <f>Tabulación!B5</f>
        <v>79</v>
      </c>
      <c r="F3" s="68">
        <f>E3/D3</f>
        <v>0.75238095238095237</v>
      </c>
      <c r="G3" s="66"/>
      <c r="H3" s="64">
        <v>0.5</v>
      </c>
      <c r="I3" s="62" t="s">
        <v>26</v>
      </c>
      <c r="J3" s="64">
        <v>0.75238095238095237</v>
      </c>
      <c r="K3" s="62" t="s">
        <v>26</v>
      </c>
    </row>
    <row r="4" spans="1:11" x14ac:dyDescent="0.3">
      <c r="A4" s="66" t="str">
        <f>Tabulación!A6</f>
        <v>1.2 El hotel insta a los huéspedes a visitar áreas protegidas de la zona?</v>
      </c>
      <c r="B4" s="66">
        <v>5</v>
      </c>
      <c r="C4" s="66">
        <f>COUNTIF(Tabulación!D6:XFD6,"&gt;0")</f>
        <v>21</v>
      </c>
      <c r="D4" s="66">
        <f t="shared" ref="D4:D25" si="0">IF(B4&gt;0,C4*B4,0)</f>
        <v>105</v>
      </c>
      <c r="E4" s="66">
        <f>Tabulación!B6</f>
        <v>77</v>
      </c>
      <c r="F4" s="68">
        <f t="shared" ref="F4:F25" si="1">E4/D4</f>
        <v>0.73333333333333328</v>
      </c>
      <c r="G4" s="66"/>
      <c r="H4" s="64">
        <v>0.73333333333333328</v>
      </c>
      <c r="I4" s="62"/>
      <c r="J4" s="64">
        <v>0.73333333333333328</v>
      </c>
      <c r="K4" s="62"/>
    </row>
    <row r="5" spans="1:11" x14ac:dyDescent="0.3">
      <c r="A5" s="66" t="str">
        <f>Tabulación!A7</f>
        <v>1.3 Idetifica en el hotel productos  basados en criterios ecológicos y sociales?</v>
      </c>
      <c r="B5" s="66">
        <v>5</v>
      </c>
      <c r="C5" s="66">
        <f>COUNTIF(Tabulación!D7:XFD7,"&gt;0")</f>
        <v>21</v>
      </c>
      <c r="D5" s="66">
        <f t="shared" si="0"/>
        <v>105</v>
      </c>
      <c r="E5" s="66">
        <f>Tabulación!B7</f>
        <v>81</v>
      </c>
      <c r="F5" s="68">
        <f t="shared" si="1"/>
        <v>0.77142857142857146</v>
      </c>
      <c r="G5" s="66"/>
      <c r="H5" s="64">
        <v>0.77142857142857146</v>
      </c>
      <c r="I5" s="62"/>
      <c r="J5" s="64">
        <v>0.77142857142857146</v>
      </c>
      <c r="K5" s="62"/>
    </row>
    <row r="6" spans="1:11" x14ac:dyDescent="0.3">
      <c r="A6" s="66" t="str">
        <f>Tabulación!A8</f>
        <v xml:space="preserve">1.4 El hotel aplica encuestas regulares para medir su satisfacción como cliente. </v>
      </c>
      <c r="B6" s="66">
        <v>5</v>
      </c>
      <c r="C6" s="66">
        <f>COUNTIF(Tabulación!D8:XFD8,"&gt;0")</f>
        <v>21</v>
      </c>
      <c r="D6" s="66">
        <f t="shared" si="0"/>
        <v>105</v>
      </c>
      <c r="E6" s="66">
        <f>Tabulación!B8</f>
        <v>79</v>
      </c>
      <c r="F6" s="68">
        <f t="shared" si="1"/>
        <v>0.75238095238095237</v>
      </c>
      <c r="G6" s="66"/>
      <c r="H6" s="64">
        <v>0.75238095238095237</v>
      </c>
      <c r="I6" s="62"/>
      <c r="J6" s="64">
        <v>0.75238095238095237</v>
      </c>
      <c r="K6" s="62"/>
    </row>
    <row r="7" spans="1:11" ht="28.8" x14ac:dyDescent="0.3">
      <c r="A7" s="66" t="str">
        <f>Tabulación!A9</f>
        <v>1.5 El hospedaje cuenta con alguna condecoración, distinción o certificación referente a sostenibilidad?.</v>
      </c>
      <c r="B7" s="66">
        <v>5</v>
      </c>
      <c r="C7" s="66">
        <f>COUNTIF(Tabulación!D9:XFD9,"&gt;0")</f>
        <v>21</v>
      </c>
      <c r="D7" s="66">
        <f t="shared" si="0"/>
        <v>105</v>
      </c>
      <c r="E7" s="66">
        <f>Tabulación!B9</f>
        <v>77</v>
      </c>
      <c r="F7" s="68">
        <f t="shared" si="1"/>
        <v>0.73333333333333328</v>
      </c>
      <c r="G7" s="66"/>
      <c r="H7" s="64">
        <v>0.73333333333333328</v>
      </c>
      <c r="I7" s="62"/>
      <c r="J7" s="64">
        <v>0.73333333333333328</v>
      </c>
      <c r="K7" s="62"/>
    </row>
    <row r="8" spans="1:11" x14ac:dyDescent="0.3">
      <c r="A8" s="66" t="str">
        <f>Tabulación!A10</f>
        <v>1.6 La ubicación del hotel e infraestructura es sostenible?</v>
      </c>
      <c r="B8" s="66">
        <v>5</v>
      </c>
      <c r="C8" s="66">
        <f>COUNTIF(Tabulación!D10:XFD10,"&gt;0")</f>
        <v>21</v>
      </c>
      <c r="D8" s="66">
        <f t="shared" si="0"/>
        <v>105</v>
      </c>
      <c r="E8" s="66">
        <f>Tabulación!B10</f>
        <v>79</v>
      </c>
      <c r="F8" s="68">
        <f t="shared" si="1"/>
        <v>0.75238095238095237</v>
      </c>
      <c r="G8" s="66"/>
      <c r="H8" s="64">
        <v>0.75238095238095237</v>
      </c>
      <c r="I8" s="62"/>
      <c r="J8" s="64">
        <v>0.75238095238095237</v>
      </c>
      <c r="K8" s="62"/>
    </row>
    <row r="9" spans="1:11" x14ac:dyDescent="0.3">
      <c r="A9" s="66">
        <f>Tabulación!A11</f>
        <v>0</v>
      </c>
      <c r="B9" s="66"/>
      <c r="C9" s="66"/>
      <c r="D9" s="66"/>
      <c r="E9" s="66"/>
      <c r="F9" s="68"/>
      <c r="G9" s="66"/>
      <c r="H9" s="64"/>
      <c r="I9" s="62"/>
      <c r="J9" s="64"/>
      <c r="K9" s="62"/>
    </row>
    <row r="10" spans="1:11" x14ac:dyDescent="0.3">
      <c r="A10" s="66" t="str">
        <f>Tabulación!A12</f>
        <v>2.1 En el restaurante encontraron comida típica?</v>
      </c>
      <c r="B10" s="66">
        <v>5</v>
      </c>
      <c r="C10" s="66">
        <f>COUNTIF(Tabulación!D12:XFD12,"&gt;0")</f>
        <v>20</v>
      </c>
      <c r="D10" s="66">
        <f t="shared" si="0"/>
        <v>100</v>
      </c>
      <c r="E10" s="66">
        <f>Tabulación!B12</f>
        <v>60</v>
      </c>
      <c r="F10" s="68">
        <f t="shared" si="1"/>
        <v>0.6</v>
      </c>
      <c r="G10" s="66"/>
      <c r="H10" s="64">
        <v>0.6</v>
      </c>
      <c r="I10" s="62"/>
      <c r="J10" s="64">
        <v>0.6</v>
      </c>
      <c r="K10" s="62"/>
    </row>
    <row r="11" spans="1:11" x14ac:dyDescent="0.3">
      <c r="A11" s="66" t="str">
        <f>Tabulación!A13</f>
        <v>2.2 El hotel cuenta con basureros para la clasificación de la basura?</v>
      </c>
      <c r="B11" s="66">
        <v>5</v>
      </c>
      <c r="C11" s="66">
        <f>COUNTIF(Tabulación!D13:XFD13,"&gt;0")</f>
        <v>20</v>
      </c>
      <c r="D11" s="66">
        <f t="shared" si="0"/>
        <v>100</v>
      </c>
      <c r="E11" s="66">
        <f>Tabulación!B13</f>
        <v>69</v>
      </c>
      <c r="F11" s="68">
        <f t="shared" si="1"/>
        <v>0.69</v>
      </c>
      <c r="G11" s="66" t="s">
        <v>25</v>
      </c>
      <c r="H11" s="64">
        <v>0.69</v>
      </c>
      <c r="I11" s="62"/>
      <c r="J11" s="64">
        <v>0.69</v>
      </c>
      <c r="K11" s="62"/>
    </row>
    <row r="12" spans="1:11" x14ac:dyDescent="0.3">
      <c r="A12" s="66" t="str">
        <f>Tabulación!A14</f>
        <v>2.3 El hotel informa las medidas de seguridad y ecología en la zona?</v>
      </c>
      <c r="B12" s="66">
        <v>5</v>
      </c>
      <c r="C12" s="66">
        <f>COUNTIF(Tabulación!D14:XFD14,"&gt;0")</f>
        <v>20</v>
      </c>
      <c r="D12" s="66">
        <f t="shared" si="0"/>
        <v>100</v>
      </c>
      <c r="E12" s="66">
        <f>Tabulación!B14</f>
        <v>71</v>
      </c>
      <c r="F12" s="68">
        <f t="shared" si="1"/>
        <v>0.71</v>
      </c>
      <c r="G12" s="66"/>
      <c r="H12" s="64">
        <v>0.71</v>
      </c>
      <c r="I12" s="62"/>
      <c r="J12" s="64">
        <v>0.71</v>
      </c>
      <c r="K12" s="62"/>
    </row>
    <row r="13" spans="1:11" x14ac:dyDescent="0.3">
      <c r="A13" s="66" t="str">
        <f>Tabulación!A15</f>
        <v xml:space="preserve">2.4 El hotel le insta a tratar de ahorrar agua? </v>
      </c>
      <c r="B13" s="66">
        <v>5</v>
      </c>
      <c r="C13" s="66">
        <f>COUNTIF(Tabulación!D15:XFD15,"&gt;0")</f>
        <v>20</v>
      </c>
      <c r="D13" s="66">
        <f t="shared" si="0"/>
        <v>100</v>
      </c>
      <c r="E13" s="66">
        <f>Tabulación!B15</f>
        <v>75</v>
      </c>
      <c r="F13" s="68">
        <f t="shared" si="1"/>
        <v>0.75</v>
      </c>
      <c r="G13" s="66"/>
      <c r="H13" s="64">
        <v>0.75</v>
      </c>
      <c r="I13" s="62"/>
      <c r="J13" s="64">
        <v>0.75</v>
      </c>
      <c r="K13" s="62"/>
    </row>
    <row r="14" spans="1:11" x14ac:dyDescent="0.3">
      <c r="A14" s="66" t="str">
        <f>Tabulación!A16</f>
        <v>2.5 El hotel le insta a  tratar a ahorrar energía eléctrica ?</v>
      </c>
      <c r="B14" s="66">
        <v>5</v>
      </c>
      <c r="C14" s="66">
        <f>COUNTIF(Tabulación!D16:XFD16,"&gt;0")</f>
        <v>20</v>
      </c>
      <c r="D14" s="66">
        <f t="shared" si="0"/>
        <v>100</v>
      </c>
      <c r="E14" s="66">
        <f>Tabulación!B16</f>
        <v>72</v>
      </c>
      <c r="F14" s="68">
        <f t="shared" si="1"/>
        <v>0.72</v>
      </c>
      <c r="G14" s="66"/>
      <c r="H14" s="64">
        <v>0.72</v>
      </c>
      <c r="I14" s="62"/>
      <c r="J14" s="64">
        <v>0.72</v>
      </c>
      <c r="K14" s="62"/>
    </row>
    <row r="15" spans="1:11" x14ac:dyDescent="0.3">
      <c r="A15" s="66" t="str">
        <f>Tabulación!A17</f>
        <v>2.6 El hotel cuenta con equipo sostenible y eficiente en las instalaciones?</v>
      </c>
      <c r="B15" s="66">
        <v>5</v>
      </c>
      <c r="C15" s="66">
        <f>COUNTIF(Tabulación!D17:XFD17,"&gt;0")</f>
        <v>20</v>
      </c>
      <c r="D15" s="66">
        <f t="shared" si="0"/>
        <v>100</v>
      </c>
      <c r="E15" s="66">
        <f>Tabulación!B17</f>
        <v>70</v>
      </c>
      <c r="F15" s="68">
        <f t="shared" si="1"/>
        <v>0.7</v>
      </c>
      <c r="G15" s="66"/>
      <c r="H15" s="64">
        <v>0.7</v>
      </c>
      <c r="I15" s="62"/>
      <c r="J15" s="64">
        <v>0.7</v>
      </c>
      <c r="K15" s="62"/>
    </row>
    <row r="16" spans="1:11" x14ac:dyDescent="0.3">
      <c r="A16" s="66" t="str">
        <f>Tabulación!A18</f>
        <v>2.8 El jardín tiene plantas nativas y con sus respectivos nombres?</v>
      </c>
      <c r="B16" s="66">
        <v>5</v>
      </c>
      <c r="C16" s="66">
        <f>COUNTIF(Tabulación!D18:XFD18,"&gt;0")</f>
        <v>20</v>
      </c>
      <c r="D16" s="66">
        <f t="shared" si="0"/>
        <v>100</v>
      </c>
      <c r="E16" s="66">
        <f>Tabulación!B18</f>
        <v>71</v>
      </c>
      <c r="F16" s="68">
        <f t="shared" si="1"/>
        <v>0.71</v>
      </c>
      <c r="G16" s="66"/>
      <c r="H16" s="64">
        <v>0.71</v>
      </c>
      <c r="I16" s="62"/>
      <c r="J16" s="64">
        <v>0.71</v>
      </c>
      <c r="K16" s="62"/>
    </row>
    <row r="17" spans="1:11" x14ac:dyDescent="0.3">
      <c r="A17" s="66">
        <f>Tabulación!A19</f>
        <v>0</v>
      </c>
      <c r="B17" s="66"/>
      <c r="C17" s="66"/>
      <c r="D17" s="66"/>
      <c r="E17" s="66"/>
      <c r="F17" s="68"/>
      <c r="G17" s="66"/>
      <c r="H17" s="64"/>
      <c r="I17" s="62"/>
      <c r="J17" s="64"/>
      <c r="K17" s="62"/>
    </row>
    <row r="18" spans="1:11" x14ac:dyDescent="0.3">
      <c r="A18" s="66" t="str">
        <f>Tabulación!A20</f>
        <v>3.1 El hotel rechaza plenamente el trabajo infantil bajo explotación?</v>
      </c>
      <c r="B18" s="66">
        <v>5</v>
      </c>
      <c r="C18" s="66">
        <f>COUNTIF(Tabulación!D20:XFD20,"&gt;0")</f>
        <v>20</v>
      </c>
      <c r="D18" s="66">
        <f t="shared" si="0"/>
        <v>100</v>
      </c>
      <c r="E18" s="66">
        <f>Tabulación!B20</f>
        <v>80</v>
      </c>
      <c r="F18" s="68">
        <f t="shared" si="1"/>
        <v>0.8</v>
      </c>
      <c r="G18" s="66"/>
      <c r="H18" s="64">
        <v>0.8</v>
      </c>
      <c r="I18" s="62"/>
      <c r="J18" s="64">
        <v>0.8</v>
      </c>
      <c r="K18" s="62"/>
    </row>
    <row r="19" spans="1:11" x14ac:dyDescent="0.3">
      <c r="A19" s="66" t="str">
        <f>Tabulación!A21</f>
        <v>3.2 El hotel prohibe la prostitución dentro de las instalaciones?</v>
      </c>
      <c r="B19" s="66">
        <v>5</v>
      </c>
      <c r="C19" s="66">
        <f>COUNTIF(Tabulación!D21:XFD21,"&gt;0")</f>
        <v>20</v>
      </c>
      <c r="D19" s="66">
        <f t="shared" si="0"/>
        <v>100</v>
      </c>
      <c r="E19" s="66">
        <f>Tabulación!B21</f>
        <v>79</v>
      </c>
      <c r="F19" s="68">
        <f t="shared" si="1"/>
        <v>0.79</v>
      </c>
      <c r="G19" s="66"/>
      <c r="H19" s="64">
        <v>0.79</v>
      </c>
      <c r="I19" s="62"/>
      <c r="J19" s="64">
        <v>0.79</v>
      </c>
      <c r="K19" s="62"/>
    </row>
    <row r="20" spans="1:11" x14ac:dyDescent="0.3">
      <c r="A20" s="66" t="str">
        <f>Tabulación!A22</f>
        <v>3.3 El hotel rechaza y previene la explotación sexual infantil?</v>
      </c>
      <c r="B20" s="66">
        <v>5</v>
      </c>
      <c r="C20" s="66">
        <f>COUNTIF(Tabulación!D22:XFD22,"&gt;0")</f>
        <v>20</v>
      </c>
      <c r="D20" s="66">
        <f t="shared" si="0"/>
        <v>100</v>
      </c>
      <c r="E20" s="66">
        <f>Tabulación!B22</f>
        <v>79</v>
      </c>
      <c r="F20" s="68">
        <f t="shared" si="1"/>
        <v>0.79</v>
      </c>
      <c r="G20" s="66"/>
      <c r="H20" s="64">
        <v>0.79</v>
      </c>
      <c r="I20" s="62"/>
      <c r="J20" s="64">
        <v>0.79</v>
      </c>
      <c r="K20" s="62"/>
    </row>
    <row r="21" spans="1:11" x14ac:dyDescent="0.3">
      <c r="A21" s="66" t="str">
        <f>Tabulación!A23</f>
        <v>3.4 El hotel prohibe la venta de narcóticos y estupefacientes en las instalaciones?</v>
      </c>
      <c r="B21" s="66">
        <v>5</v>
      </c>
      <c r="C21" s="66">
        <f>COUNTIF(Tabulación!D23:XFD23,"&gt;0")</f>
        <v>20</v>
      </c>
      <c r="D21" s="66">
        <f t="shared" si="0"/>
        <v>100</v>
      </c>
      <c r="E21" s="66">
        <f>Tabulación!B23</f>
        <v>80</v>
      </c>
      <c r="F21" s="68">
        <f t="shared" si="1"/>
        <v>0.8</v>
      </c>
      <c r="G21" s="66"/>
      <c r="H21" s="64">
        <v>0.8</v>
      </c>
      <c r="I21" s="62"/>
      <c r="J21" s="64">
        <v>0.8</v>
      </c>
      <c r="K21" s="62"/>
    </row>
    <row r="22" spans="1:11" x14ac:dyDescent="0.3">
      <c r="A22" s="66">
        <f>Tabulación!A24</f>
        <v>0</v>
      </c>
      <c r="B22" s="66"/>
      <c r="C22" s="66"/>
      <c r="D22" s="66"/>
      <c r="E22" s="66"/>
      <c r="F22" s="68"/>
      <c r="G22" s="66"/>
      <c r="H22" s="64"/>
      <c r="I22" s="62"/>
      <c r="J22" s="64"/>
      <c r="K22" s="62"/>
    </row>
    <row r="23" spans="1:11" x14ac:dyDescent="0.3">
      <c r="A23" s="66" t="str">
        <f>Tabulación!A25</f>
        <v>4.1 Considera usted como cliente que el hotel  es un beneficio para la comunidad?</v>
      </c>
      <c r="B23" s="66">
        <v>5</v>
      </c>
      <c r="C23" s="66">
        <f>COUNTIF(Tabulación!D25:XFD25,"&gt;0")</f>
        <v>20</v>
      </c>
      <c r="D23" s="66">
        <f t="shared" si="0"/>
        <v>100</v>
      </c>
      <c r="E23" s="66">
        <f>Tabulación!B25</f>
        <v>77</v>
      </c>
      <c r="F23" s="68">
        <f t="shared" si="1"/>
        <v>0.77</v>
      </c>
      <c r="G23" s="66"/>
      <c r="H23" s="64">
        <v>0.77</v>
      </c>
      <c r="I23" s="62"/>
      <c r="J23" s="64">
        <v>0.77</v>
      </c>
      <c r="K23" s="62"/>
    </row>
    <row r="24" spans="1:11" x14ac:dyDescent="0.3">
      <c r="A24" s="66" t="str">
        <f>Tabulación!A26</f>
        <v>4.2 El hotel prefiere a los productores locales?</v>
      </c>
      <c r="B24" s="66">
        <v>5</v>
      </c>
      <c r="C24" s="66">
        <f>COUNTIF(Tabulación!D26:XFD26,"&gt;0")</f>
        <v>20</v>
      </c>
      <c r="D24" s="66">
        <f t="shared" si="0"/>
        <v>100</v>
      </c>
      <c r="E24" s="66">
        <f>Tabulación!B26</f>
        <v>68</v>
      </c>
      <c r="F24" s="68">
        <f t="shared" si="1"/>
        <v>0.68</v>
      </c>
      <c r="G24" s="66"/>
      <c r="H24" s="64">
        <v>0.68</v>
      </c>
      <c r="I24" s="62"/>
      <c r="J24" s="64">
        <v>0.68</v>
      </c>
      <c r="K24" s="62"/>
    </row>
    <row r="25" spans="1:11" x14ac:dyDescent="0.3">
      <c r="A25" s="66" t="str">
        <f>Tabulación!A27</f>
        <v>4.3 El hotele tiene un espacio para mencionar actividades de la comunidad?</v>
      </c>
      <c r="B25" s="66">
        <v>5</v>
      </c>
      <c r="C25" s="66">
        <f>COUNTIF(Tabulación!D27:XFD27,"&gt;0")</f>
        <v>20</v>
      </c>
      <c r="D25" s="66">
        <f t="shared" si="0"/>
        <v>100</v>
      </c>
      <c r="E25" s="66">
        <f>Tabulación!B27</f>
        <v>48</v>
      </c>
      <c r="F25" s="68">
        <f t="shared" si="1"/>
        <v>0.48</v>
      </c>
      <c r="G25" s="66" t="s">
        <v>27</v>
      </c>
      <c r="H25" s="64">
        <v>0.48</v>
      </c>
      <c r="I25" s="62"/>
      <c r="J25" s="64">
        <v>0.48</v>
      </c>
      <c r="K25" s="62"/>
    </row>
    <row r="26" spans="1:11" x14ac:dyDescent="0.3">
      <c r="F26" s="70"/>
      <c r="H26" s="59"/>
      <c r="J26" s="59"/>
    </row>
    <row r="27" spans="1:11" x14ac:dyDescent="0.3">
      <c r="F27" s="70"/>
      <c r="H27" s="59"/>
      <c r="J27" s="59"/>
    </row>
    <row r="144" spans="3:3" x14ac:dyDescent="0.3">
      <c r="C144" s="69">
        <f>COUNTIF(Tabulación!D146:XFD146,"&gt;0")</f>
        <v>0</v>
      </c>
    </row>
    <row r="145" spans="3:3" x14ac:dyDescent="0.3">
      <c r="C145" s="69">
        <f>COUNTIF(Tabulación!D147:XFD147,"&gt;0")</f>
        <v>0</v>
      </c>
    </row>
    <row r="146" spans="3:3" x14ac:dyDescent="0.3">
      <c r="C146" s="69">
        <f>COUNTIF(Tabulación!D148:XFD148,"&gt;0")</f>
        <v>0</v>
      </c>
    </row>
    <row r="147" spans="3:3" x14ac:dyDescent="0.3">
      <c r="C147" s="69">
        <f>COUNTIF(Tabulación!D149:XFD149,"&gt;0")</f>
        <v>0</v>
      </c>
    </row>
    <row r="148" spans="3:3" x14ac:dyDescent="0.3">
      <c r="C148" s="69">
        <f>COUNTIF(Tabulación!D150:XFD150,"&gt;0")</f>
        <v>0</v>
      </c>
    </row>
    <row r="149" spans="3:3" x14ac:dyDescent="0.3">
      <c r="C149" s="69">
        <f>COUNTIF(Tabulación!D151:XFD151,"&gt;0")</f>
        <v>0</v>
      </c>
    </row>
    <row r="150" spans="3:3" x14ac:dyDescent="0.3">
      <c r="C150" s="69">
        <f>COUNTIF(Tabulación!D152:XFD152,"&gt;0")</f>
        <v>0</v>
      </c>
    </row>
    <row r="151" spans="3:3" x14ac:dyDescent="0.3">
      <c r="C151" s="69">
        <f>COUNTIF(Tabulación!D153:XFD153,"&gt;0")</f>
        <v>0</v>
      </c>
    </row>
    <row r="152" spans="3:3" x14ac:dyDescent="0.3">
      <c r="C152" s="69">
        <f>COUNTIF(Tabulación!D154:XFD154,"&gt;0")</f>
        <v>0</v>
      </c>
    </row>
    <row r="153" spans="3:3" x14ac:dyDescent="0.3">
      <c r="C153" s="69">
        <f>COUNTIF(Tabulación!D155:XFD155,"&gt;0")</f>
        <v>0</v>
      </c>
    </row>
    <row r="154" spans="3:3" x14ac:dyDescent="0.3">
      <c r="C154" s="69">
        <f>COUNTIF(Tabulación!D156:XFD156,"&gt;0")</f>
        <v>0</v>
      </c>
    </row>
    <row r="155" spans="3:3" x14ac:dyDescent="0.3">
      <c r="C155" s="69">
        <f>COUNTIF(Tabulación!D157:XFD157,"&gt;0")</f>
        <v>0</v>
      </c>
    </row>
    <row r="156" spans="3:3" x14ac:dyDescent="0.3">
      <c r="C156" s="69">
        <f>COUNTIF(Tabulación!D158:XFD158,"&gt;0")</f>
        <v>0</v>
      </c>
    </row>
    <row r="157" spans="3:3" x14ac:dyDescent="0.3">
      <c r="C157" s="69">
        <f>COUNTIF(Tabulación!D159:XFD159,"&gt;0")</f>
        <v>0</v>
      </c>
    </row>
    <row r="158" spans="3:3" x14ac:dyDescent="0.3">
      <c r="C158" s="69">
        <f>COUNTIF(Tabulación!D160:XFD160,"&gt;0")</f>
        <v>0</v>
      </c>
    </row>
    <row r="159" spans="3:3" x14ac:dyDescent="0.3">
      <c r="C159" s="69">
        <f>COUNTIF(Tabulación!D161:XFD161,"&gt;0")</f>
        <v>0</v>
      </c>
    </row>
    <row r="160" spans="3:3" x14ac:dyDescent="0.3">
      <c r="C160" s="69">
        <f>COUNTIF(Tabulación!D162:XFD162,"&gt;0")</f>
        <v>0</v>
      </c>
    </row>
    <row r="161" spans="3:3" x14ac:dyDescent="0.3">
      <c r="C161" s="69">
        <f>COUNTIF(Tabulación!D163:XFD163,"&gt;0")</f>
        <v>0</v>
      </c>
    </row>
    <row r="162" spans="3:3" x14ac:dyDescent="0.3">
      <c r="C162" s="69">
        <f>COUNTIF(Tabulación!D164:XFD164,"&gt;0")</f>
        <v>0</v>
      </c>
    </row>
    <row r="163" spans="3:3" x14ac:dyDescent="0.3">
      <c r="C163" s="69">
        <f>COUNTIF(Tabulación!D165:XFD165,"&gt;0")</f>
        <v>0</v>
      </c>
    </row>
    <row r="164" spans="3:3" x14ac:dyDescent="0.3">
      <c r="C164" s="69">
        <f>COUNTIF(Tabulación!D166:XFD166,"&gt;0")</f>
        <v>0</v>
      </c>
    </row>
    <row r="165" spans="3:3" x14ac:dyDescent="0.3">
      <c r="C165" s="69">
        <f>COUNTIF(Tabulación!D167:XFD167,"&gt;0")</f>
        <v>0</v>
      </c>
    </row>
    <row r="166" spans="3:3" x14ac:dyDescent="0.3">
      <c r="C166" s="69">
        <f>COUNTIF(Tabulación!D168:XFD168,"&gt;0")</f>
        <v>0</v>
      </c>
    </row>
    <row r="167" spans="3:3" x14ac:dyDescent="0.3">
      <c r="C167" s="69">
        <f>COUNTIF(Tabulación!D169:XFD169,"&gt;0")</f>
        <v>0</v>
      </c>
    </row>
    <row r="168" spans="3:3" x14ac:dyDescent="0.3">
      <c r="C168" s="69">
        <f>COUNTIF(Tabulación!D170:XFD170,"&gt;0")</f>
        <v>0</v>
      </c>
    </row>
    <row r="169" spans="3:3" x14ac:dyDescent="0.3">
      <c r="C169" s="69">
        <f>COUNTIF(Tabulación!D171:XFD171,"&gt;0")</f>
        <v>0</v>
      </c>
    </row>
    <row r="170" spans="3:3" x14ac:dyDescent="0.3">
      <c r="C170" s="69">
        <f>COUNTIF(Tabulación!D172:XFD172,"&gt;0")</f>
        <v>0</v>
      </c>
    </row>
    <row r="171" spans="3:3" x14ac:dyDescent="0.3">
      <c r="C171" s="69">
        <f>COUNTIF(Tabulación!D173:XFD173,"&gt;0")</f>
        <v>0</v>
      </c>
    </row>
    <row r="172" spans="3:3" x14ac:dyDescent="0.3">
      <c r="C172" s="69">
        <f>COUNTIF(Tabulación!D174:XFD174,"&gt;0")</f>
        <v>0</v>
      </c>
    </row>
    <row r="173" spans="3:3" x14ac:dyDescent="0.3">
      <c r="C173" s="69">
        <f>COUNTIF(Tabulación!D175:XFD175,"&gt;0")</f>
        <v>0</v>
      </c>
    </row>
    <row r="174" spans="3:3" x14ac:dyDescent="0.3">
      <c r="C174" s="69">
        <f>COUNTIF(Tabulación!D176:XFD176,"&gt;0")</f>
        <v>0</v>
      </c>
    </row>
    <row r="175" spans="3:3" x14ac:dyDescent="0.3">
      <c r="C175" s="69">
        <f>COUNTIF(Tabulación!D177:XFD177,"&gt;0")</f>
        <v>0</v>
      </c>
    </row>
    <row r="176" spans="3:3" x14ac:dyDescent="0.3">
      <c r="C176" s="69">
        <f>COUNTIF(Tabulación!D178:XFD178,"&gt;0")</f>
        <v>0</v>
      </c>
    </row>
    <row r="177" spans="3:3" x14ac:dyDescent="0.3">
      <c r="C177" s="69">
        <f>COUNTIF(Tabulación!D179:XFD179,"&gt;0")</f>
        <v>0</v>
      </c>
    </row>
    <row r="178" spans="3:3" x14ac:dyDescent="0.3">
      <c r="C178" s="69">
        <f>COUNTIF(Tabulación!D180:XFD180,"&gt;0")</f>
        <v>0</v>
      </c>
    </row>
    <row r="179" spans="3:3" x14ac:dyDescent="0.3">
      <c r="C179" s="69">
        <f>COUNTIF(Tabulación!D181:XFD181,"&gt;0")</f>
        <v>0</v>
      </c>
    </row>
    <row r="180" spans="3:3" x14ac:dyDescent="0.3">
      <c r="C180" s="69">
        <f>COUNTIF(Tabulación!D182:XFD182,"&gt;0")</f>
        <v>0</v>
      </c>
    </row>
    <row r="181" spans="3:3" x14ac:dyDescent="0.3">
      <c r="C181" s="69">
        <f>COUNTIF(Tabulación!D183:XFD183,"&gt;0")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Tabulación</vt:lpstr>
      <vt:lpstr>Análisis</vt:lpstr>
    </vt:vector>
  </TitlesOfParts>
  <Company>Hotel Arenal Springs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Ramírez Alfaro</dc:creator>
  <cp:lastModifiedBy>Keylor</cp:lastModifiedBy>
  <dcterms:created xsi:type="dcterms:W3CDTF">2015-03-13T21:35:29Z</dcterms:created>
  <dcterms:modified xsi:type="dcterms:W3CDTF">2018-04-07T17:59:53Z</dcterms:modified>
</cp:coreProperties>
</file>