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ylor\Google Drive\CST 2018\01_S.I.G\02_RSE\01_piensa verde\02_vigentes\04_REGISTROS\"/>
    </mc:Choice>
  </mc:AlternateContent>
  <bookViews>
    <workbookView xWindow="0" yWindow="0" windowWidth="28800" windowHeight="18000" activeTab="1"/>
  </bookViews>
  <sheets>
    <sheet name="MATRIZ" sheetId="1" r:id="rId1"/>
    <sheet name="Clasificacion" sheetId="3" r:id="rId2"/>
    <sheet name="Obejtivos y ventajas" sheetId="6" r:id="rId3"/>
    <sheet name="RESUMEN" sheetId="4" r:id="rId4"/>
    <sheet name="Tipos de impactos" sheetId="2" r:id="rId5"/>
    <sheet name="INSTRUMENTOS" sheetId="5" r:id="rId6"/>
  </sheets>
  <calcPr calcId="171027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7" i="1" l="1"/>
  <c r="U7" i="1"/>
  <c r="R7" i="1"/>
  <c r="T7" i="1" s="1"/>
  <c r="S7" i="1"/>
  <c r="R20" i="1"/>
  <c r="T20" i="1" s="1"/>
  <c r="V20" i="1"/>
  <c r="R19" i="1"/>
  <c r="U19" i="1" s="1"/>
  <c r="S19" i="1"/>
  <c r="U18" i="1"/>
  <c r="R18" i="1"/>
  <c r="T18" i="1" s="1"/>
  <c r="R17" i="1"/>
  <c r="T17" i="1" s="1"/>
  <c r="U17" i="1"/>
  <c r="U16" i="1"/>
  <c r="S16" i="1"/>
  <c r="R16" i="1"/>
  <c r="T16" i="1" s="1"/>
  <c r="V16" i="1"/>
  <c r="U15" i="1"/>
  <c r="R15" i="1"/>
  <c r="T15" i="1" s="1"/>
  <c r="S15" i="1"/>
  <c r="U14" i="1"/>
  <c r="R14" i="1"/>
  <c r="T14" i="1" s="1"/>
  <c r="R13" i="1"/>
  <c r="U13" i="1"/>
  <c r="U12" i="1"/>
  <c r="S12" i="1"/>
  <c r="R12" i="1"/>
  <c r="V12" i="1"/>
  <c r="U11" i="1"/>
  <c r="R11" i="1"/>
  <c r="S11" i="1"/>
  <c r="U10" i="1"/>
  <c r="R10" i="1"/>
  <c r="T10" i="1" s="1"/>
  <c r="R9" i="1"/>
  <c r="U9" i="1"/>
  <c r="U6" i="1"/>
  <c r="R6" i="1"/>
  <c r="V6" i="1" s="1"/>
  <c r="R5" i="1"/>
  <c r="S5" i="1" s="1"/>
  <c r="R4" i="1"/>
  <c r="U4" i="1" s="1"/>
  <c r="T4" i="1"/>
  <c r="R8" i="1"/>
  <c r="V8" i="1" s="1"/>
  <c r="S6" i="1"/>
  <c r="T6" i="1"/>
  <c r="T12" i="1"/>
  <c r="T11" i="1"/>
  <c r="V9" i="1"/>
  <c r="V13" i="1"/>
  <c r="V17" i="1"/>
  <c r="S9" i="1"/>
  <c r="V10" i="1"/>
  <c r="S13" i="1"/>
  <c r="V14" i="1"/>
  <c r="S17" i="1"/>
  <c r="V18" i="1"/>
  <c r="T9" i="1"/>
  <c r="S10" i="1"/>
  <c r="V11" i="1"/>
  <c r="T13" i="1"/>
  <c r="S14" i="1"/>
  <c r="V15" i="1"/>
  <c r="S18" i="1"/>
  <c r="V19" i="1"/>
  <c r="T19" i="1" l="1"/>
  <c r="S20" i="1"/>
  <c r="V4" i="1"/>
  <c r="U20" i="1"/>
  <c r="V5" i="1"/>
  <c r="S4" i="1"/>
  <c r="T8" i="1"/>
  <c r="U5" i="1"/>
  <c r="T5" i="1"/>
  <c r="S8" i="1"/>
  <c r="U8" i="1"/>
</calcChain>
</file>

<file path=xl/sharedStrings.xml><?xml version="1.0" encoding="utf-8"?>
<sst xmlns="http://schemas.openxmlformats.org/spreadsheetml/2006/main" count="242" uniqueCount="187">
  <si>
    <t>ASPECTO AMBIENTAL</t>
  </si>
  <si>
    <t>IMPACTO AMBIENTAL RELACIONADO</t>
  </si>
  <si>
    <t>ACTIVIDAD/PROCESO</t>
  </si>
  <si>
    <t>DURACIÓN</t>
  </si>
  <si>
    <t>MAGNITUD</t>
  </si>
  <si>
    <t>ENTRADAS</t>
  </si>
  <si>
    <t>SALIDAS</t>
  </si>
  <si>
    <t>TIPO DE IMPACTO (+,-)</t>
  </si>
  <si>
    <t>Generación de residuos aprovechables</t>
  </si>
  <si>
    <t>Generación de residuos no aprovechables</t>
  </si>
  <si>
    <t>Generación de residuos peligrosos</t>
  </si>
  <si>
    <t>Generación de residuos de manejo especial</t>
  </si>
  <si>
    <t>Generación de emisiones atmosféricas por fuentes de combustión externa</t>
  </si>
  <si>
    <t>Generación de emisiones atmosféricas por plantas eléctricas</t>
  </si>
  <si>
    <t>Consumo de combustibles</t>
  </si>
  <si>
    <t>Generación de ruidos</t>
  </si>
  <si>
    <t>Uso de publicidad exterior visual</t>
  </si>
  <si>
    <t>Consumo de agua</t>
  </si>
  <si>
    <t>Implementación de sistemas ahorradores de agua</t>
  </si>
  <si>
    <t>Consumo de energía eléctrica</t>
  </si>
  <si>
    <t>Vertido de aguas ordinarias</t>
  </si>
  <si>
    <t>Vertido de agua especiales</t>
  </si>
  <si>
    <t>Agotamiento de los recursos naturales</t>
  </si>
  <si>
    <t>Contaminación del mantos acuiferos o fuentes de agua</t>
  </si>
  <si>
    <t>Contaminación del aire</t>
  </si>
  <si>
    <t>Contaminación del suelo</t>
  </si>
  <si>
    <t>Contaminación electromagnética</t>
  </si>
  <si>
    <t>Afectación a la fauna</t>
  </si>
  <si>
    <t>Afectación a la flora</t>
  </si>
  <si>
    <t>Afectación a la salud humana</t>
  </si>
  <si>
    <t>Perdidad de la biodiversidad</t>
  </si>
  <si>
    <t>Alteración del ambiente de trabajo</t>
  </si>
  <si>
    <t>Sobrepresión del relleno sanitario</t>
  </si>
  <si>
    <t>Contaminación Visual</t>
  </si>
  <si>
    <t>ALCANCE</t>
  </si>
  <si>
    <t>PROBABILDIAD</t>
  </si>
  <si>
    <t>RECUPERABILIDAD</t>
  </si>
  <si>
    <t>CANTIDAD</t>
  </si>
  <si>
    <t>NORMATIVIDAD</t>
  </si>
  <si>
    <t>Tiene normatividad relacionada</t>
  </si>
  <si>
    <t>No tiene normatividad relacionada</t>
  </si>
  <si>
    <t>REGULARIDAD</t>
  </si>
  <si>
    <t>Alteración mínima del recurso. Bajo potencial de riesgo</t>
  </si>
  <si>
    <t>Alteración moderadad del recurso. Potencial del riesgo medio</t>
  </si>
  <si>
    <t>Alteración significativa del recurso. Efectos importantes</t>
  </si>
  <si>
    <t>Reversible</t>
  </si>
  <si>
    <t>Recuperable</t>
  </si>
  <si>
    <t>Irrecuperable</t>
  </si>
  <si>
    <t>Breve</t>
  </si>
  <si>
    <t>Permanente</t>
  </si>
  <si>
    <t>Temporal</t>
  </si>
  <si>
    <t>Baja</t>
  </si>
  <si>
    <t>Media</t>
  </si>
  <si>
    <t>Alta</t>
  </si>
  <si>
    <t xml:space="preserve">Puntual </t>
  </si>
  <si>
    <t>Local</t>
  </si>
  <si>
    <t>Regional</t>
  </si>
  <si>
    <t>&gt; 125000 a 1000000</t>
  </si>
  <si>
    <t>Mejora</t>
  </si>
  <si>
    <t>Control</t>
  </si>
  <si>
    <t>Seguimiento</t>
  </si>
  <si>
    <t>x</t>
  </si>
  <si>
    <t>&gt; 25000 a 125000</t>
  </si>
  <si>
    <t>1 a 25000</t>
  </si>
  <si>
    <t>Rango</t>
  </si>
  <si>
    <t>No Significativo</t>
  </si>
  <si>
    <t>Significativo</t>
  </si>
  <si>
    <t>Significancia</t>
  </si>
  <si>
    <t>IMPORTANCIA DEL IMPACTO</t>
  </si>
  <si>
    <t>NORMATIVIDAD AMBIENTAL RELACIONADA</t>
  </si>
  <si>
    <t>CUMPLE LA NORMATIVIDAD</t>
  </si>
  <si>
    <t>SIGNIFICANCIA</t>
  </si>
  <si>
    <t>INSTRUMENTO DE PLANEACIÓN RELACIONADO</t>
  </si>
  <si>
    <t>PROGRAMA PREVENTIVO</t>
  </si>
  <si>
    <t>PROGRAMA CORRECTIVO</t>
  </si>
  <si>
    <t>REGISTRO DE SEGUIMIENTO</t>
  </si>
  <si>
    <t>PROCEDIMIENTO DE EVALUACIÓN</t>
  </si>
  <si>
    <t>PLAN DE MEJORA</t>
  </si>
  <si>
    <t>INSTRUCTIVO DE OPERACIÓN</t>
  </si>
  <si>
    <t>N.A.</t>
  </si>
  <si>
    <t>PROBABILIDAD</t>
  </si>
  <si>
    <t>MEJORA</t>
  </si>
  <si>
    <t>CONTROL</t>
  </si>
  <si>
    <t>SEGUIMIENTO</t>
  </si>
  <si>
    <t>ACTIVIDADES</t>
  </si>
  <si>
    <t>EVALUACIÓN</t>
  </si>
  <si>
    <t>DESCRIPCIÓN</t>
  </si>
  <si>
    <t>RECURSO CON QUE INTERACTUA</t>
  </si>
  <si>
    <t>OCURRENCIA DE LA ACTIVIDAD</t>
  </si>
  <si>
    <t>DETALLE</t>
  </si>
  <si>
    <t>TIPO DE OPERACIÓN</t>
  </si>
  <si>
    <t>ORDINARIA</t>
  </si>
  <si>
    <t>SUELO, AIRE</t>
  </si>
  <si>
    <t>DIARIA</t>
  </si>
  <si>
    <t>POSITIVO</t>
  </si>
  <si>
    <t>SUELO</t>
  </si>
  <si>
    <t>NEGATIVO</t>
  </si>
  <si>
    <t>OBJETIVOS</t>
  </si>
  <si>
    <t>CAMBIAR EL USO DE FLUORESCENTES POR LED</t>
  </si>
  <si>
    <t>VENTAJAS</t>
  </si>
  <si>
    <t>NO SE GENERAN RESIDUOS SÓLIDOS PELIGROSOS
REDUCE EL CONSUMO ELÉCTRICO</t>
  </si>
  <si>
    <t>MATERIAS PRIMAS:
   - CARNICOS
   - PESCADO Y MARISCOS
   - ABARROTES</t>
  </si>
  <si>
    <t>EMISIONES AL AIRE</t>
  </si>
  <si>
    <t>VERTIDOS AL AGUA</t>
  </si>
  <si>
    <t>DESCARGAS AL SUELO</t>
  </si>
  <si>
    <t>USO DE RECURSOS NATURALES</t>
  </si>
  <si>
    <t>USO DE ENERGÍA</t>
  </si>
  <si>
    <t>GENERACIÓN DE RESIDUOS Y SUBPRODUCTOS</t>
  </si>
  <si>
    <t>ENERGÍA EMITIDA</t>
  </si>
  <si>
    <t>USO DE ESPACIO</t>
  </si>
  <si>
    <t>AGUA PARA CONSUMO HUMANO</t>
  </si>
  <si>
    <t>EXPLOTACIÓN DE CUERPOS DE AGUA TERMAL SUPERFICIAL</t>
  </si>
  <si>
    <t>INGESTA DE AGUA, MANTENIMIENTO DE ÁREAS VERDES, SERVICIOS SANITARIOS Y LIMPIEZA, PISCINA</t>
  </si>
  <si>
    <t>LLENADO DE PISCINA DE AGUA TERMAL</t>
  </si>
  <si>
    <t>AGUA POTABLE DEL ASADA DE LA FORTUNA DE SAN CARLOS</t>
  </si>
  <si>
    <t>AGUA TERMAL DE LA QUEBRADA GUILLERMINA</t>
  </si>
  <si>
    <t>AGUAS RESIDUALES ORDINARIAS Y ESPECIALES</t>
  </si>
  <si>
    <t>AGUAS RESIDUALES DEL REBALSE DE LA PISCINA</t>
  </si>
  <si>
    <t>AGUA, SUELO</t>
  </si>
  <si>
    <t>REUSO DE LAS AGUAS RESIDUALES PARA RIEGO DE ÁREAS VERDES</t>
  </si>
  <si>
    <t>EFLUENTE DE LA PTAR</t>
  </si>
  <si>
    <t>AGUA RESIDUALES ORDINARIAS Y ESPECIALES</t>
  </si>
  <si>
    <t>AGUAS RESIDUALES TRATADAS</t>
  </si>
  <si>
    <t>REBALSE DE LA PISCINA DE AGUA TERMAL</t>
  </si>
  <si>
    <t>EL AGUA PROBENIENTE DE LA QUEBRADA GUILLERMINA INGRESA A LA PISCINA TERMAL Y SALE COMO REBALSE</t>
  </si>
  <si>
    <t>AGUA DE LA QUEBRADA LA GUILLERMINA</t>
  </si>
  <si>
    <t>AGUA RESIDUAL DEL REBALSE DE LA PISCINA</t>
  </si>
  <si>
    <t>USO DEL COMPOST GENERADO POR RESIDUOS ORGÁNICOS</t>
  </si>
  <si>
    <t>PRODUCTO GENERADO DE RESIDUOS ORGÁNICOS</t>
  </si>
  <si>
    <t>PRODUCTOS ORGÁNICOS (RESIDUOS Y MERMAS DE ALIMENTOS)</t>
  </si>
  <si>
    <t>COMPOST</t>
  </si>
  <si>
    <t>RESIDUOS ORGÁNICOS COMPOSTABLES</t>
  </si>
  <si>
    <t>RESIDUOS ORDINARIOS VALORIZABLES</t>
  </si>
  <si>
    <t>RESIDUOS PELIGROSOS O ESPECIALES</t>
  </si>
  <si>
    <t>RESIDUOS ORDINARIOS NO VALORIZABLES</t>
  </si>
  <si>
    <t>RESIDUOS BIOINFECCIOSOS</t>
  </si>
  <si>
    <t>GENERADOS EN LAS ÁREAS DE COCINA Y RESTAURANTE DEL HOTEL</t>
  </si>
  <si>
    <t>PAPEL, CARTÓN, PLÁSTICO, ALUMINIO QUE SE ENCUENTRE EN CONDICIONES DE APROBECHAMIENTO</t>
  </si>
  <si>
    <t>MERMAS DE ALIMENTOS Y SOBROS DE ALIMENTOS PREPARADOS</t>
  </si>
  <si>
    <t>PROVENIENTES DE TODAS LA ÁREAS Y PROCESOS DEL HOTEL</t>
  </si>
  <si>
    <t xml:space="preserve">FLUORESCENTES DE ÁREA DE COCINA
EQUIPOS ELECTRÓNICOS
BATERIAS </t>
  </si>
  <si>
    <t>RESIDUOS GENERADOS EN EL ÁREA DE CONSULTORIO MEDICO</t>
  </si>
  <si>
    <t>MENSUAL</t>
  </si>
  <si>
    <t>SEMANAL</t>
  </si>
  <si>
    <t>RESIDUOS ORDINARIOS QUE POR SUS CONDICIONES FÍSICAS NO SON APROVECHABLES NI ESPECIALES</t>
  </si>
  <si>
    <t>PAPEL, CARTÓN, PLÁSTICO (BOTELLAS, RECIPIENTES), ALUMINIO (LATAS, BOTELLAS), VIDRIO</t>
  </si>
  <si>
    <t>CONSUMIBLES DEL CONSULTORIO MÉDICO</t>
  </si>
  <si>
    <t>RESIDUOS SÓLIDOS QUE POR SUS CONDICIONES MICROBIOLÓGICAS SON CONSIDERADAS BIOINFECCIOSOS</t>
  </si>
  <si>
    <t>RESIDUOS SÓLIDOS QUE POR SUS CONDICIONES FÍSICAS  QUÍMICAS CONTIENEN SUSTANCIAS PELIGROSAS O DE MANEJO ESPECIAL</t>
  </si>
  <si>
    <t>FLUORESCENTES, COMPUTADORAS, PANTALLAS, IMPRESORAS, EQUIPOS DE COCINA Y SPA,BATERIAS, PARTES DE EQUIPOS, PRODUCTOS DE LIMPIEZA Y MANTENIMIENTO</t>
  </si>
  <si>
    <t>PAPEL, CARTÓN, PLÁSTICO, PRODUCTOS DEL PROCESO DE LIMPIEZA NORMAL DE LAS INSTALACIONES</t>
  </si>
  <si>
    <t>EMISIONES GENERADAS DURANTE EL PROCESO DE COMPOSTAJE</t>
  </si>
  <si>
    <t>EMISIONES DE DIOXIDO DE CARBONO, METANO, OXIDO NITROSO</t>
  </si>
  <si>
    <t>EQUIPOS PARA JARDINERIA DE GASOLINA</t>
  </si>
  <si>
    <t>DIESEL</t>
  </si>
  <si>
    <t>GASOLINA</t>
  </si>
  <si>
    <t>PLANTAS ELECTRICAS DE DIESEL</t>
  </si>
  <si>
    <t>VERTIDO DE AGUAS SIN MODIFICACIÓN CONSIDERABLE DE LAS CONDICIONES FÍSICAS, QUÍMICAS O MICROBIOLÓGICAS ORIGINALES</t>
  </si>
  <si>
    <t>RETORNO DEL AGUA EXTRAIDA DE LA QUEBRADA DIRECTAMENTE HACIA OTRO CUERPO DE AGUA SUPERFICIAL</t>
  </si>
  <si>
    <t>RIEGO DE ÁRES VERDES Y CULTIVOS CON AGUAS TRATADAS</t>
  </si>
  <si>
    <t>REUSO DE LAS AGUAS RESIDUALES Y MINIMIZACIÓN DEL USO DE AGUA POTABLE PARA RIEGO</t>
  </si>
  <si>
    <t xml:space="preserve">VERTIDO DE COMPOSTAJE AL SUELO </t>
  </si>
  <si>
    <t>MEJORA LA CALIDAD DE LOS SUELOS MEJORANDO LAS CONDICIONES PARA LA FLORA DE LA ZONA</t>
  </si>
  <si>
    <t>CONSUMO DE AGUA POTABLE EXTRAIDA DE NACIENTE, DONDE EL MAYOR PORCENTAJE ES UTILIZADO EN LABORES DE ASEO Y LIMPIEZA</t>
  </si>
  <si>
    <t>EXPLOTACIÓN DE LA NACIENTE Y REDUCCIÓN DE LOS RECURSOS NATURALES</t>
  </si>
  <si>
    <t>EXPLOTACIÓN DE LA QUEBRADA PARA EXTRACCIÓN DE AGUA TERMAL</t>
  </si>
  <si>
    <t>REDUCCIÓN DEL FLUJO NATURAL DE LA QUEBRADA</t>
  </si>
  <si>
    <t>EMISIONES</t>
  </si>
  <si>
    <t>COMPOST
EMISIONES</t>
  </si>
  <si>
    <t>EMISIONES
-  PM 10, 2.5, 1
 -  CO2, CO, Nox</t>
  </si>
  <si>
    <t>VERTIDO DE LA PTAR</t>
  </si>
  <si>
    <t>VERTIDO DE LAS AGUAS TRATADAS A LA QUEBRADA</t>
  </si>
  <si>
    <t>AGUA GENERADAS EN TODAS LAS ÁREAS DEL HOTEL (AGUAS JABONOSAS Y DE TRAMPAS DE GRASAS)</t>
  </si>
  <si>
    <t>AGUA RESIDUAL TRATADA DENTRO DE LOS LÍMITES PERMISOBLES DE VERTIDO</t>
  </si>
  <si>
    <t>AGUAS, SUELO</t>
  </si>
  <si>
    <t>VERTIDO DE AGUAS SIN IMPACTO AMBIENTAL SIGNIFICATIVO SEGÚN LA LEGISLACIÓN APLICABLE</t>
  </si>
  <si>
    <t>RETORNO DE AGUAS CON CARACTERISTICAS PERMISIBLES AL CUERPO DE AGUA EXISTENTE</t>
  </si>
  <si>
    <t>REGISTROS RELACIONADOS</t>
  </si>
  <si>
    <t>RG-GA-05</t>
  </si>
  <si>
    <t>RG-GA-07</t>
  </si>
  <si>
    <t>RG-GA-12</t>
  </si>
  <si>
    <t>RG-GA-06
RG-GA-08
RG-GA-10
RG-GA-11</t>
  </si>
  <si>
    <t>RG-GA-03</t>
  </si>
  <si>
    <t>USO DE ELCTRICIDAD PARA LA ACTIVIDADES DEL HOTEL</t>
  </si>
  <si>
    <t>TODAS LAS ACTIVIDADES QUE GENEREN CONSUMO ELÉCTRICO</t>
  </si>
  <si>
    <t>ENERGÍA ELECTRICA</t>
  </si>
  <si>
    <t>RG-GA-01
RG-GA-14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</si>
</sst>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zoomScale="15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7" sqref="B7"/>
    </sheetView>
  </sheetViews>
  <sheetFormatPr baseColWidth="10" defaultColWidth="10.77734375" defaultRowHeight="10.199999999999999" x14ac:dyDescent="0.3"/>
  <cols>
    <col min="1" max="1" width="17" style="11" customWidth="1"/>
    <col min="2" max="2" width="18" style="11" customWidth="1"/>
    <col min="3" max="3" width="24.44140625" style="11" customWidth="1"/>
    <col min="4" max="5" width="25.6640625" style="11" customWidth="1"/>
    <col min="6" max="6" width="15.109375" style="11" customWidth="1"/>
    <col min="7" max="8" width="16.44140625" style="11" customWidth="1"/>
    <col min="9" max="9" width="25.44140625" style="11" customWidth="1"/>
    <col min="10" max="10" width="29.33203125" style="11" customWidth="1"/>
    <col min="11" max="11" width="11.77734375" style="11" customWidth="1"/>
    <col min="12" max="17" width="14.109375" style="11" customWidth="1"/>
    <col min="18" max="19" width="14.109375" style="15" customWidth="1"/>
    <col min="20" max="22" width="12" style="11" customWidth="1"/>
    <col min="23" max="16384" width="10.77734375" style="11"/>
  </cols>
  <sheetData>
    <row r="1" spans="1:23" x14ac:dyDescent="0.3">
      <c r="A1" s="29"/>
      <c r="B1" s="31" t="s">
        <v>2</v>
      </c>
      <c r="C1" s="32"/>
      <c r="D1" s="32"/>
      <c r="E1" s="32"/>
      <c r="F1" s="32"/>
      <c r="G1" s="32"/>
      <c r="H1" s="32"/>
      <c r="I1" s="37" t="s">
        <v>0</v>
      </c>
      <c r="J1" s="32"/>
      <c r="K1" s="32"/>
      <c r="L1" s="32"/>
      <c r="M1" s="32"/>
      <c r="N1" s="32"/>
      <c r="O1" s="32"/>
      <c r="P1" s="32"/>
      <c r="Q1" s="32"/>
      <c r="R1" s="32"/>
      <c r="S1" s="34" t="s">
        <v>71</v>
      </c>
      <c r="T1" s="35" t="s">
        <v>84</v>
      </c>
      <c r="U1" s="36"/>
      <c r="V1" s="36"/>
      <c r="W1" s="34" t="s">
        <v>177</v>
      </c>
    </row>
    <row r="2" spans="1:23" ht="12.75" customHeight="1" x14ac:dyDescent="0.3">
      <c r="A2" s="30"/>
      <c r="B2" s="31" t="s">
        <v>86</v>
      </c>
      <c r="C2" s="31" t="s">
        <v>89</v>
      </c>
      <c r="D2" s="31" t="s">
        <v>5</v>
      </c>
      <c r="E2" s="31" t="s">
        <v>6</v>
      </c>
      <c r="F2" s="31" t="s">
        <v>90</v>
      </c>
      <c r="G2" s="31" t="s">
        <v>87</v>
      </c>
      <c r="H2" s="31" t="s">
        <v>88</v>
      </c>
      <c r="I2" s="37" t="s">
        <v>0</v>
      </c>
      <c r="J2" s="37" t="s">
        <v>1</v>
      </c>
      <c r="K2" s="37" t="s">
        <v>7</v>
      </c>
      <c r="L2" s="37" t="s">
        <v>85</v>
      </c>
      <c r="M2" s="37"/>
      <c r="N2" s="37"/>
      <c r="O2" s="37"/>
      <c r="P2" s="37"/>
      <c r="Q2" s="37"/>
      <c r="R2" s="37"/>
      <c r="S2" s="34"/>
      <c r="T2" s="35" t="s">
        <v>81</v>
      </c>
      <c r="U2" s="35" t="s">
        <v>82</v>
      </c>
      <c r="V2" s="35" t="s">
        <v>83</v>
      </c>
      <c r="W2" s="34"/>
    </row>
    <row r="3" spans="1:23" ht="19.5" customHeight="1" x14ac:dyDescent="0.3">
      <c r="A3" s="30"/>
      <c r="B3" s="33"/>
      <c r="C3" s="33"/>
      <c r="D3" s="33"/>
      <c r="E3" s="33"/>
      <c r="F3" s="32"/>
      <c r="G3" s="31"/>
      <c r="H3" s="33"/>
      <c r="I3" s="38"/>
      <c r="J3" s="38"/>
      <c r="K3" s="38"/>
      <c r="L3" s="12" t="s">
        <v>34</v>
      </c>
      <c r="M3" s="12" t="s">
        <v>80</v>
      </c>
      <c r="N3" s="12" t="s">
        <v>3</v>
      </c>
      <c r="O3" s="12" t="s">
        <v>36</v>
      </c>
      <c r="P3" s="12" t="s">
        <v>37</v>
      </c>
      <c r="Q3" s="12" t="s">
        <v>38</v>
      </c>
      <c r="R3" s="13" t="s">
        <v>4</v>
      </c>
      <c r="S3" s="34"/>
      <c r="T3" s="35"/>
      <c r="U3" s="35"/>
      <c r="V3" s="35"/>
      <c r="W3" s="34"/>
    </row>
    <row r="4" spans="1:23" ht="52.05" customHeight="1" x14ac:dyDescent="0.3">
      <c r="A4" s="29" t="s">
        <v>102</v>
      </c>
      <c r="B4" s="16" t="s">
        <v>151</v>
      </c>
      <c r="C4" s="16" t="s">
        <v>152</v>
      </c>
      <c r="D4" s="16" t="s">
        <v>131</v>
      </c>
      <c r="E4" s="16" t="s">
        <v>168</v>
      </c>
      <c r="F4" s="18"/>
      <c r="G4" s="17"/>
      <c r="H4" s="18"/>
      <c r="I4" s="19"/>
      <c r="J4" s="19"/>
      <c r="K4" s="19" t="s">
        <v>96</v>
      </c>
      <c r="L4" s="12"/>
      <c r="M4" s="12"/>
      <c r="N4" s="12"/>
      <c r="O4" s="12"/>
      <c r="P4" s="12"/>
      <c r="Q4" s="12">
        <v>1</v>
      </c>
      <c r="R4" s="21">
        <f t="shared" ref="R4:R6" si="0">Q4*P4*O4*N4*M4*L4</f>
        <v>0</v>
      </c>
      <c r="S4" s="20" t="str">
        <f t="shared" ref="S4:S7" si="1">IF(Q4=10,("SIGNIFICATIVO"),IF(R4&gt;25000,("SIGNIFICATIVO"),("NO SIGNIFICATIVO ")))</f>
        <v xml:space="preserve">NO SIGNIFICATIVO </v>
      </c>
      <c r="T4" s="22" t="str">
        <f t="shared" ref="T4:T6" si="2">IF(R4&gt;125000,("x"),(" "))</f>
        <v xml:space="preserve"> </v>
      </c>
      <c r="U4" s="22" t="str">
        <f t="shared" ref="U4:U6" si="3">IF(Q4=10,("x"),IF(R4&gt;25000,("x"),(" ")))</f>
        <v xml:space="preserve"> </v>
      </c>
      <c r="V4" s="22" t="str">
        <f t="shared" ref="V4:V6" si="4">IF(Q4=10,("x"),IF(R4&gt;1,("x"),(" ")))</f>
        <v xml:space="preserve"> </v>
      </c>
      <c r="W4" s="11" t="s">
        <v>181</v>
      </c>
    </row>
    <row r="5" spans="1:23" ht="38.25" customHeight="1" x14ac:dyDescent="0.3">
      <c r="A5" s="30"/>
      <c r="B5" s="16" t="s">
        <v>156</v>
      </c>
      <c r="C5" s="16"/>
      <c r="D5" s="16" t="s">
        <v>154</v>
      </c>
      <c r="E5" s="16" t="s">
        <v>169</v>
      </c>
      <c r="F5" s="18"/>
      <c r="G5" s="17"/>
      <c r="H5" s="18"/>
      <c r="I5" s="19"/>
      <c r="J5" s="19"/>
      <c r="K5" s="19" t="s">
        <v>96</v>
      </c>
      <c r="L5" s="12"/>
      <c r="M5" s="12"/>
      <c r="N5" s="12"/>
      <c r="O5" s="12"/>
      <c r="P5" s="12"/>
      <c r="Q5" s="12">
        <v>1</v>
      </c>
      <c r="R5" s="21">
        <f t="shared" si="0"/>
        <v>0</v>
      </c>
      <c r="S5" s="20" t="str">
        <f t="shared" si="1"/>
        <v xml:space="preserve">NO SIGNIFICATIVO </v>
      </c>
      <c r="T5" s="22" t="str">
        <f t="shared" si="2"/>
        <v xml:space="preserve"> </v>
      </c>
      <c r="U5" s="22" t="str">
        <f t="shared" si="3"/>
        <v xml:space="preserve"> </v>
      </c>
      <c r="V5" s="22" t="str">
        <f t="shared" si="4"/>
        <v xml:space="preserve"> </v>
      </c>
    </row>
    <row r="6" spans="1:23" ht="38.25" customHeight="1" x14ac:dyDescent="0.3">
      <c r="A6" s="30"/>
      <c r="B6" s="16" t="s">
        <v>153</v>
      </c>
      <c r="C6" s="16"/>
      <c r="D6" s="16" t="s">
        <v>155</v>
      </c>
      <c r="E6" s="16" t="s">
        <v>167</v>
      </c>
      <c r="F6" s="18"/>
      <c r="G6" s="17"/>
      <c r="H6" s="18"/>
      <c r="I6" s="19"/>
      <c r="J6" s="19"/>
      <c r="K6" s="19" t="s">
        <v>96</v>
      </c>
      <c r="L6" s="12"/>
      <c r="M6" s="12"/>
      <c r="N6" s="12"/>
      <c r="O6" s="12"/>
      <c r="P6" s="12"/>
      <c r="Q6" s="12">
        <v>1</v>
      </c>
      <c r="R6" s="21">
        <f t="shared" si="0"/>
        <v>0</v>
      </c>
      <c r="S6" s="20" t="str">
        <f t="shared" si="1"/>
        <v xml:space="preserve">NO SIGNIFICATIVO </v>
      </c>
      <c r="T6" s="22" t="str">
        <f t="shared" si="2"/>
        <v xml:space="preserve"> </v>
      </c>
      <c r="U6" s="22" t="str">
        <f t="shared" si="3"/>
        <v xml:space="preserve"> </v>
      </c>
      <c r="V6" s="22" t="str">
        <f t="shared" si="4"/>
        <v xml:space="preserve"> </v>
      </c>
    </row>
    <row r="7" spans="1:23" ht="38.25" customHeight="1" x14ac:dyDescent="0.3">
      <c r="A7" s="28"/>
      <c r="B7" s="23" t="s">
        <v>170</v>
      </c>
      <c r="C7" s="23" t="s">
        <v>171</v>
      </c>
      <c r="D7" s="23" t="s">
        <v>172</v>
      </c>
      <c r="E7" s="23" t="s">
        <v>173</v>
      </c>
      <c r="F7" s="18" t="s">
        <v>91</v>
      </c>
      <c r="G7" s="17" t="s">
        <v>174</v>
      </c>
      <c r="H7" s="18" t="s">
        <v>93</v>
      </c>
      <c r="I7" s="26" t="s">
        <v>175</v>
      </c>
      <c r="J7" s="26" t="s">
        <v>176</v>
      </c>
      <c r="K7" s="26" t="s">
        <v>94</v>
      </c>
      <c r="L7" s="25">
        <v>1</v>
      </c>
      <c r="M7" s="25">
        <v>1</v>
      </c>
      <c r="N7" s="25">
        <v>1</v>
      </c>
      <c r="O7" s="25">
        <v>1</v>
      </c>
      <c r="P7" s="25">
        <v>1</v>
      </c>
      <c r="Q7" s="25">
        <v>10</v>
      </c>
      <c r="R7" s="21">
        <f t="shared" ref="R7" si="5">Q7*P7*O7*N7*M7*L7</f>
        <v>10</v>
      </c>
      <c r="S7" s="27" t="str">
        <f t="shared" si="1"/>
        <v>SIGNIFICATIVO</v>
      </c>
      <c r="T7" s="24" t="str">
        <f t="shared" ref="T7:T8" si="6">IF(R7&gt;125000,("x"),(" "))</f>
        <v xml:space="preserve"> </v>
      </c>
      <c r="U7" s="24" t="str">
        <f t="shared" ref="U7:U8" si="7">IF(Q7=10,("x"),IF(R7&gt;25000,("x"),(" ")))</f>
        <v>x</v>
      </c>
      <c r="V7" s="24" t="str">
        <f t="shared" ref="V7:V8" si="8">IF(Q7=10,("x"),IF(R7&gt;1,("x"),(" ")))</f>
        <v>x</v>
      </c>
      <c r="W7" s="11" t="s">
        <v>178</v>
      </c>
    </row>
    <row r="8" spans="1:23" ht="45.75" customHeight="1" x14ac:dyDescent="0.3">
      <c r="A8" s="11" t="s">
        <v>103</v>
      </c>
      <c r="B8" s="16" t="s">
        <v>123</v>
      </c>
      <c r="C8" s="16" t="s">
        <v>124</v>
      </c>
      <c r="D8" s="16" t="s">
        <v>125</v>
      </c>
      <c r="E8" s="16" t="s">
        <v>126</v>
      </c>
      <c r="F8" s="18" t="s">
        <v>91</v>
      </c>
      <c r="G8" s="17" t="s">
        <v>118</v>
      </c>
      <c r="H8" s="18" t="s">
        <v>93</v>
      </c>
      <c r="I8" s="19" t="s">
        <v>157</v>
      </c>
      <c r="J8" s="19" t="s">
        <v>158</v>
      </c>
      <c r="K8" s="19" t="s">
        <v>94</v>
      </c>
      <c r="L8" s="12"/>
      <c r="M8" s="12"/>
      <c r="N8" s="12"/>
      <c r="O8" s="12"/>
      <c r="P8" s="12"/>
      <c r="Q8" s="12">
        <v>1</v>
      </c>
      <c r="R8" s="21">
        <f t="shared" ref="R8" si="9">Q8*P8*O8*N8*M8*L8</f>
        <v>0</v>
      </c>
      <c r="S8" s="20" t="str">
        <f t="shared" ref="S8" si="10">IF(Q8=10,("SIGNIFICATIVO"),IF(R8&gt;25000,("SIGNIFICATIVO"),("NO SIGNIFICATIVO ")))</f>
        <v xml:space="preserve">NO SIGNIFICATIVO </v>
      </c>
      <c r="T8" s="24" t="str">
        <f t="shared" si="6"/>
        <v xml:space="preserve"> </v>
      </c>
      <c r="U8" s="24" t="str">
        <f t="shared" si="7"/>
        <v xml:space="preserve"> </v>
      </c>
      <c r="V8" s="24" t="str">
        <f t="shared" si="8"/>
        <v xml:space="preserve"> </v>
      </c>
      <c r="W8" s="11" t="s">
        <v>179</v>
      </c>
    </row>
    <row r="9" spans="1:23" ht="38.25" customHeight="1" x14ac:dyDescent="0.3">
      <c r="A9" s="29" t="s">
        <v>104</v>
      </c>
      <c r="B9" s="16" t="s">
        <v>119</v>
      </c>
      <c r="C9" s="16" t="s">
        <v>120</v>
      </c>
      <c r="D9" s="16" t="s">
        <v>121</v>
      </c>
      <c r="E9" s="16" t="s">
        <v>122</v>
      </c>
      <c r="F9" s="18" t="s">
        <v>91</v>
      </c>
      <c r="G9" s="17" t="s">
        <v>95</v>
      </c>
      <c r="H9" s="18" t="s">
        <v>93</v>
      </c>
      <c r="I9" s="19" t="s">
        <v>159</v>
      </c>
      <c r="J9" s="19" t="s">
        <v>160</v>
      </c>
      <c r="K9" s="19" t="s">
        <v>94</v>
      </c>
      <c r="L9" s="12"/>
      <c r="M9" s="12"/>
      <c r="N9" s="12"/>
      <c r="O9" s="12"/>
      <c r="P9" s="12"/>
      <c r="Q9" s="12">
        <v>10</v>
      </c>
      <c r="R9" s="21">
        <f t="shared" ref="R9:R20" si="11">Q9*P9*O9*N9*M9*L9</f>
        <v>0</v>
      </c>
      <c r="S9" s="20" t="str">
        <f t="shared" ref="S9:S20" si="12">IF(Q9=10,("SIGNIFICATIVO"),IF(R9&gt;25000,("SIGNIFICATIVO"),("NO SIGNIFICATIVO ")))</f>
        <v>SIGNIFICATIVO</v>
      </c>
      <c r="T9" s="22" t="str">
        <f t="shared" ref="T9:T20" si="13">IF(R9&gt;125000,("x"),(" "))</f>
        <v xml:space="preserve"> </v>
      </c>
      <c r="U9" s="22" t="str">
        <f t="shared" ref="U9:U20" si="14">IF(Q9=10,("x"),IF(R9&gt;25000,("x"),(" ")))</f>
        <v>x</v>
      </c>
      <c r="V9" s="22" t="str">
        <f t="shared" ref="V9:V20" si="15">IF(Q9=10,("x"),IF(R9&gt;1,("x"),(" ")))</f>
        <v>x</v>
      </c>
      <c r="W9" s="11" t="s">
        <v>178</v>
      </c>
    </row>
    <row r="10" spans="1:23" ht="38.25" customHeight="1" x14ac:dyDescent="0.3">
      <c r="A10" s="30"/>
      <c r="B10" s="16" t="s">
        <v>127</v>
      </c>
      <c r="C10" s="16" t="s">
        <v>128</v>
      </c>
      <c r="D10" s="16" t="s">
        <v>129</v>
      </c>
      <c r="E10" s="16" t="s">
        <v>130</v>
      </c>
      <c r="F10" s="18" t="s">
        <v>91</v>
      </c>
      <c r="G10" s="17" t="s">
        <v>95</v>
      </c>
      <c r="H10" s="18" t="s">
        <v>93</v>
      </c>
      <c r="I10" s="19" t="s">
        <v>161</v>
      </c>
      <c r="J10" s="19" t="s">
        <v>162</v>
      </c>
      <c r="K10" s="19" t="s">
        <v>94</v>
      </c>
      <c r="L10" s="12"/>
      <c r="M10" s="12"/>
      <c r="N10" s="12"/>
      <c r="O10" s="12"/>
      <c r="P10" s="12"/>
      <c r="Q10" s="12">
        <v>10</v>
      </c>
      <c r="R10" s="21">
        <f t="shared" si="11"/>
        <v>0</v>
      </c>
      <c r="S10" s="20" t="str">
        <f t="shared" si="12"/>
        <v>SIGNIFICATIVO</v>
      </c>
      <c r="T10" s="22" t="str">
        <f t="shared" si="13"/>
        <v xml:space="preserve"> </v>
      </c>
      <c r="U10" s="22" t="str">
        <f t="shared" si="14"/>
        <v>x</v>
      </c>
      <c r="V10" s="22" t="str">
        <f t="shared" si="15"/>
        <v>x</v>
      </c>
      <c r="W10" s="11" t="s">
        <v>180</v>
      </c>
    </row>
    <row r="11" spans="1:23" ht="48.75" customHeight="1" x14ac:dyDescent="0.3">
      <c r="A11" s="29" t="s">
        <v>105</v>
      </c>
      <c r="B11" s="16" t="s">
        <v>110</v>
      </c>
      <c r="C11" s="16" t="s">
        <v>112</v>
      </c>
      <c r="D11" s="16" t="s">
        <v>114</v>
      </c>
      <c r="E11" s="16" t="s">
        <v>116</v>
      </c>
      <c r="F11" s="18" t="s">
        <v>91</v>
      </c>
      <c r="G11" s="17" t="s">
        <v>118</v>
      </c>
      <c r="H11" s="18" t="s">
        <v>93</v>
      </c>
      <c r="I11" s="19" t="s">
        <v>163</v>
      </c>
      <c r="J11" s="19" t="s">
        <v>164</v>
      </c>
      <c r="K11" s="19" t="s">
        <v>96</v>
      </c>
      <c r="L11" s="12"/>
      <c r="M11" s="12"/>
      <c r="N11" s="12"/>
      <c r="O11" s="12"/>
      <c r="P11" s="12"/>
      <c r="Q11" s="12">
        <v>10</v>
      </c>
      <c r="R11" s="21">
        <f t="shared" si="11"/>
        <v>0</v>
      </c>
      <c r="S11" s="20" t="str">
        <f t="shared" si="12"/>
        <v>SIGNIFICATIVO</v>
      </c>
      <c r="T11" s="22" t="str">
        <f t="shared" si="13"/>
        <v xml:space="preserve"> </v>
      </c>
      <c r="U11" s="22" t="str">
        <f t="shared" si="14"/>
        <v>x</v>
      </c>
      <c r="V11" s="22" t="str">
        <f t="shared" si="15"/>
        <v>x</v>
      </c>
      <c r="W11" s="11" t="s">
        <v>186</v>
      </c>
    </row>
    <row r="12" spans="1:23" ht="31.5" customHeight="1" x14ac:dyDescent="0.3">
      <c r="A12" s="30"/>
      <c r="B12" s="16" t="s">
        <v>111</v>
      </c>
      <c r="C12" s="16" t="s">
        <v>113</v>
      </c>
      <c r="D12" s="16" t="s">
        <v>115</v>
      </c>
      <c r="E12" s="16" t="s">
        <v>117</v>
      </c>
      <c r="F12" s="18" t="s">
        <v>91</v>
      </c>
      <c r="G12" s="17" t="s">
        <v>118</v>
      </c>
      <c r="H12" s="18" t="s">
        <v>93</v>
      </c>
      <c r="I12" s="19" t="s">
        <v>165</v>
      </c>
      <c r="J12" s="19" t="s">
        <v>166</v>
      </c>
      <c r="K12" s="19" t="s">
        <v>96</v>
      </c>
      <c r="L12" s="12"/>
      <c r="M12" s="12"/>
      <c r="N12" s="12"/>
      <c r="O12" s="12"/>
      <c r="P12" s="12"/>
      <c r="Q12" s="12">
        <v>10</v>
      </c>
      <c r="R12" s="21">
        <f t="shared" si="11"/>
        <v>0</v>
      </c>
      <c r="S12" s="20" t="str">
        <f t="shared" si="12"/>
        <v>SIGNIFICATIVO</v>
      </c>
      <c r="T12" s="22" t="str">
        <f t="shared" si="13"/>
        <v xml:space="preserve"> </v>
      </c>
      <c r="U12" s="22" t="str">
        <f t="shared" si="14"/>
        <v>x</v>
      </c>
      <c r="V12" s="22" t="str">
        <f t="shared" si="15"/>
        <v>x</v>
      </c>
      <c r="W12" s="11" t="s">
        <v>179</v>
      </c>
    </row>
    <row r="13" spans="1:23" ht="38.25" customHeight="1" x14ac:dyDescent="0.3">
      <c r="A13" s="11" t="s">
        <v>106</v>
      </c>
      <c r="B13" s="16" t="s">
        <v>183</v>
      </c>
      <c r="C13" s="16" t="s">
        <v>184</v>
      </c>
      <c r="D13" s="16" t="s">
        <v>185</v>
      </c>
      <c r="E13" s="16"/>
      <c r="F13" s="18" t="s">
        <v>91</v>
      </c>
      <c r="G13" s="17"/>
      <c r="H13" s="18" t="s">
        <v>93</v>
      </c>
      <c r="I13" s="19"/>
      <c r="J13" s="19"/>
      <c r="K13" s="19"/>
      <c r="L13" s="12"/>
      <c r="M13" s="12"/>
      <c r="N13" s="12"/>
      <c r="O13" s="12"/>
      <c r="P13" s="12"/>
      <c r="Q13" s="12"/>
      <c r="R13" s="21">
        <f t="shared" si="11"/>
        <v>0</v>
      </c>
      <c r="S13" s="20" t="str">
        <f t="shared" si="12"/>
        <v xml:space="preserve">NO SIGNIFICATIVO </v>
      </c>
      <c r="T13" s="22" t="str">
        <f t="shared" si="13"/>
        <v xml:space="preserve"> </v>
      </c>
      <c r="U13" s="22" t="str">
        <f t="shared" si="14"/>
        <v xml:space="preserve"> </v>
      </c>
      <c r="V13" s="22" t="str">
        <f t="shared" si="15"/>
        <v xml:space="preserve"> </v>
      </c>
      <c r="W13" s="11" t="s">
        <v>182</v>
      </c>
    </row>
    <row r="14" spans="1:23" ht="46.5" customHeight="1" x14ac:dyDescent="0.3">
      <c r="A14" s="29" t="s">
        <v>107</v>
      </c>
      <c r="B14" s="16" t="s">
        <v>131</v>
      </c>
      <c r="C14" s="16" t="s">
        <v>136</v>
      </c>
      <c r="D14" s="16" t="s">
        <v>101</v>
      </c>
      <c r="E14" s="16" t="s">
        <v>138</v>
      </c>
      <c r="F14" s="18" t="s">
        <v>91</v>
      </c>
      <c r="G14" s="17" t="s">
        <v>95</v>
      </c>
      <c r="H14" s="18" t="s">
        <v>93</v>
      </c>
      <c r="I14" s="19"/>
      <c r="J14" s="19"/>
      <c r="K14" s="19" t="s">
        <v>94</v>
      </c>
      <c r="L14" s="12"/>
      <c r="M14" s="12"/>
      <c r="N14" s="12"/>
      <c r="O14" s="12"/>
      <c r="P14" s="12"/>
      <c r="Q14" s="12">
        <v>10</v>
      </c>
      <c r="R14" s="21">
        <f t="shared" si="11"/>
        <v>0</v>
      </c>
      <c r="S14" s="20" t="str">
        <f t="shared" si="12"/>
        <v>SIGNIFICATIVO</v>
      </c>
      <c r="T14" s="22" t="str">
        <f t="shared" si="13"/>
        <v xml:space="preserve"> </v>
      </c>
      <c r="U14" s="22" t="str">
        <f t="shared" si="14"/>
        <v>x</v>
      </c>
      <c r="V14" s="22" t="str">
        <f t="shared" si="15"/>
        <v>x</v>
      </c>
    </row>
    <row r="15" spans="1:23" ht="44.25" customHeight="1" x14ac:dyDescent="0.3">
      <c r="A15" s="30"/>
      <c r="B15" s="16" t="s">
        <v>132</v>
      </c>
      <c r="C15" s="16" t="s">
        <v>139</v>
      </c>
      <c r="D15" s="16" t="s">
        <v>145</v>
      </c>
      <c r="E15" s="16" t="s">
        <v>137</v>
      </c>
      <c r="F15" s="18" t="s">
        <v>91</v>
      </c>
      <c r="G15" s="17" t="s">
        <v>95</v>
      </c>
      <c r="H15" s="18" t="s">
        <v>93</v>
      </c>
      <c r="I15" s="19"/>
      <c r="J15" s="19"/>
      <c r="K15" s="19" t="s">
        <v>94</v>
      </c>
      <c r="L15" s="12"/>
      <c r="M15" s="12"/>
      <c r="N15" s="12"/>
      <c r="O15" s="12"/>
      <c r="P15" s="12"/>
      <c r="Q15" s="12">
        <v>10</v>
      </c>
      <c r="R15" s="21">
        <f t="shared" si="11"/>
        <v>0</v>
      </c>
      <c r="S15" s="20" t="str">
        <f t="shared" si="12"/>
        <v>SIGNIFICATIVO</v>
      </c>
      <c r="T15" s="22" t="str">
        <f t="shared" si="13"/>
        <v xml:space="preserve"> </v>
      </c>
      <c r="U15" s="22" t="str">
        <f t="shared" si="14"/>
        <v>x</v>
      </c>
      <c r="V15" s="22" t="str">
        <f t="shared" si="15"/>
        <v>x</v>
      </c>
    </row>
    <row r="16" spans="1:23" ht="47.25" customHeight="1" x14ac:dyDescent="0.3">
      <c r="A16" s="30"/>
      <c r="B16" s="16" t="s">
        <v>134</v>
      </c>
      <c r="C16" s="16" t="s">
        <v>139</v>
      </c>
      <c r="D16" s="16" t="s">
        <v>150</v>
      </c>
      <c r="E16" s="16" t="s">
        <v>144</v>
      </c>
      <c r="F16" s="18" t="s">
        <v>91</v>
      </c>
      <c r="G16" s="17" t="s">
        <v>95</v>
      </c>
      <c r="H16" s="18" t="s">
        <v>93</v>
      </c>
      <c r="I16" s="19"/>
      <c r="J16" s="19"/>
      <c r="K16" s="19" t="s">
        <v>96</v>
      </c>
      <c r="L16" s="12"/>
      <c r="M16" s="12"/>
      <c r="N16" s="12"/>
      <c r="O16" s="12"/>
      <c r="P16" s="12"/>
      <c r="Q16" s="12">
        <v>10</v>
      </c>
      <c r="R16" s="21">
        <f t="shared" si="11"/>
        <v>0</v>
      </c>
      <c r="S16" s="20" t="str">
        <f t="shared" si="12"/>
        <v>SIGNIFICATIVO</v>
      </c>
      <c r="T16" s="22" t="str">
        <f t="shared" si="13"/>
        <v xml:space="preserve"> </v>
      </c>
      <c r="U16" s="22" t="str">
        <f t="shared" si="14"/>
        <v>x</v>
      </c>
      <c r="V16" s="22" t="str">
        <f t="shared" si="15"/>
        <v>x</v>
      </c>
    </row>
    <row r="17" spans="1:22" ht="61.5" customHeight="1" x14ac:dyDescent="0.3">
      <c r="A17" s="30"/>
      <c r="B17" s="16" t="s">
        <v>133</v>
      </c>
      <c r="C17" s="16" t="s">
        <v>140</v>
      </c>
      <c r="D17" s="16" t="s">
        <v>149</v>
      </c>
      <c r="E17" s="16" t="s">
        <v>148</v>
      </c>
      <c r="F17" s="18" t="s">
        <v>91</v>
      </c>
      <c r="G17" s="17" t="s">
        <v>92</v>
      </c>
      <c r="H17" s="18" t="s">
        <v>142</v>
      </c>
      <c r="I17" s="19"/>
      <c r="J17" s="19"/>
      <c r="K17" s="19" t="s">
        <v>96</v>
      </c>
      <c r="L17" s="12"/>
      <c r="M17" s="12"/>
      <c r="N17" s="12"/>
      <c r="O17" s="12"/>
      <c r="P17" s="12"/>
      <c r="Q17" s="12">
        <v>10</v>
      </c>
      <c r="R17" s="21">
        <f t="shared" si="11"/>
        <v>0</v>
      </c>
      <c r="S17" s="20" t="str">
        <f t="shared" si="12"/>
        <v>SIGNIFICATIVO</v>
      </c>
      <c r="T17" s="22" t="str">
        <f t="shared" si="13"/>
        <v xml:space="preserve"> </v>
      </c>
      <c r="U17" s="22" t="str">
        <f t="shared" si="14"/>
        <v>x</v>
      </c>
      <c r="V17" s="22" t="str">
        <f t="shared" si="15"/>
        <v>x</v>
      </c>
    </row>
    <row r="18" spans="1:22" ht="38.25" customHeight="1" x14ac:dyDescent="0.3">
      <c r="A18" s="30"/>
      <c r="B18" s="16" t="s">
        <v>135</v>
      </c>
      <c r="C18" s="16" t="s">
        <v>141</v>
      </c>
      <c r="D18" s="16" t="s">
        <v>146</v>
      </c>
      <c r="E18" s="16" t="s">
        <v>147</v>
      </c>
      <c r="F18" s="18" t="s">
        <v>91</v>
      </c>
      <c r="G18" s="17" t="s">
        <v>95</v>
      </c>
      <c r="H18" s="18" t="s">
        <v>143</v>
      </c>
      <c r="I18" s="19"/>
      <c r="J18" s="19"/>
      <c r="K18" s="19" t="s">
        <v>96</v>
      </c>
      <c r="L18" s="12"/>
      <c r="M18" s="12"/>
      <c r="N18" s="12"/>
      <c r="O18" s="12"/>
      <c r="P18" s="12"/>
      <c r="Q18" s="12">
        <v>10</v>
      </c>
      <c r="R18" s="21">
        <f t="shared" si="11"/>
        <v>0</v>
      </c>
      <c r="S18" s="20" t="str">
        <f t="shared" si="12"/>
        <v>SIGNIFICATIVO</v>
      </c>
      <c r="T18" s="22" t="str">
        <f t="shared" si="13"/>
        <v xml:space="preserve"> </v>
      </c>
      <c r="U18" s="22" t="str">
        <f t="shared" si="14"/>
        <v>x</v>
      </c>
      <c r="V18" s="22" t="str">
        <f t="shared" si="15"/>
        <v>x</v>
      </c>
    </row>
    <row r="19" spans="1:22" ht="30.75" customHeight="1" x14ac:dyDescent="0.3">
      <c r="A19" s="11" t="s">
        <v>108</v>
      </c>
      <c r="B19" s="16"/>
      <c r="C19" s="16"/>
      <c r="D19" s="16"/>
      <c r="E19" s="16"/>
      <c r="F19" s="18"/>
      <c r="G19" s="17"/>
      <c r="H19" s="18"/>
      <c r="I19" s="19"/>
      <c r="J19" s="19"/>
      <c r="K19" s="19"/>
      <c r="L19" s="12"/>
      <c r="M19" s="12"/>
      <c r="N19" s="12"/>
      <c r="O19" s="12"/>
      <c r="P19" s="12"/>
      <c r="Q19" s="12"/>
      <c r="R19" s="21">
        <f t="shared" si="11"/>
        <v>0</v>
      </c>
      <c r="S19" s="20" t="str">
        <f t="shared" si="12"/>
        <v xml:space="preserve">NO SIGNIFICATIVO </v>
      </c>
      <c r="T19" s="22" t="str">
        <f t="shared" si="13"/>
        <v xml:space="preserve"> </v>
      </c>
      <c r="U19" s="22" t="str">
        <f t="shared" si="14"/>
        <v xml:space="preserve"> </v>
      </c>
      <c r="V19" s="22" t="str">
        <f t="shared" si="15"/>
        <v xml:space="preserve"> </v>
      </c>
    </row>
    <row r="20" spans="1:22" ht="30.75" customHeight="1" x14ac:dyDescent="0.3">
      <c r="A20" s="11" t="s">
        <v>109</v>
      </c>
      <c r="B20" s="16"/>
      <c r="C20" s="16"/>
      <c r="D20" s="16"/>
      <c r="E20" s="16"/>
      <c r="F20" s="18"/>
      <c r="G20" s="17"/>
      <c r="H20" s="18"/>
      <c r="I20" s="19"/>
      <c r="J20" s="19"/>
      <c r="K20" s="19"/>
      <c r="L20" s="12"/>
      <c r="M20" s="12"/>
      <c r="N20" s="12"/>
      <c r="O20" s="12"/>
      <c r="P20" s="12"/>
      <c r="Q20" s="12"/>
      <c r="R20" s="21">
        <f t="shared" si="11"/>
        <v>0</v>
      </c>
      <c r="S20" s="20" t="str">
        <f t="shared" si="12"/>
        <v xml:space="preserve">NO SIGNIFICATIVO </v>
      </c>
      <c r="T20" s="22" t="str">
        <f t="shared" si="13"/>
        <v xml:space="preserve"> </v>
      </c>
      <c r="U20" s="22" t="str">
        <f t="shared" si="14"/>
        <v xml:space="preserve"> </v>
      </c>
      <c r="V20" s="22" t="str">
        <f t="shared" si="15"/>
        <v xml:space="preserve"> </v>
      </c>
    </row>
    <row r="21" spans="1:22" x14ac:dyDescent="0.3">
      <c r="D21" s="14"/>
    </row>
  </sheetData>
  <mergeCells count="24">
    <mergeCell ref="W1:W3"/>
    <mergeCell ref="V2:V3"/>
    <mergeCell ref="T1:V1"/>
    <mergeCell ref="L2:R2"/>
    <mergeCell ref="I2:I3"/>
    <mergeCell ref="I1:R1"/>
    <mergeCell ref="K2:K3"/>
    <mergeCell ref="J2:J3"/>
    <mergeCell ref="S1:S3"/>
    <mergeCell ref="T2:T3"/>
    <mergeCell ref="U2:U3"/>
    <mergeCell ref="B1:H1"/>
    <mergeCell ref="B2:B3"/>
    <mergeCell ref="D2:D3"/>
    <mergeCell ref="E2:E3"/>
    <mergeCell ref="C2:C3"/>
    <mergeCell ref="H2:H3"/>
    <mergeCell ref="F2:F3"/>
    <mergeCell ref="G2:G3"/>
    <mergeCell ref="A1:A3"/>
    <mergeCell ref="A11:A12"/>
    <mergeCell ref="A9:A10"/>
    <mergeCell ref="A14:A18"/>
    <mergeCell ref="A4:A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="150" workbookViewId="0">
      <selection activeCell="B6" sqref="B6"/>
    </sheetView>
  </sheetViews>
  <sheetFormatPr baseColWidth="10" defaultColWidth="10.77734375" defaultRowHeight="13.8" x14ac:dyDescent="0.3"/>
  <cols>
    <col min="1" max="1" width="15.6640625" style="3" customWidth="1"/>
    <col min="2" max="8" width="18.44140625" style="3" customWidth="1"/>
    <col min="9" max="16384" width="10.77734375" style="3"/>
  </cols>
  <sheetData>
    <row r="1" spans="1:7" s="2" customFormat="1" x14ac:dyDescent="0.3">
      <c r="A1" s="7"/>
      <c r="B1" s="7" t="s">
        <v>34</v>
      </c>
      <c r="C1" s="7" t="s">
        <v>35</v>
      </c>
      <c r="D1" s="7" t="s">
        <v>3</v>
      </c>
      <c r="E1" s="7" t="s">
        <v>36</v>
      </c>
      <c r="F1" s="7" t="s">
        <v>37</v>
      </c>
      <c r="G1" s="7" t="s">
        <v>38</v>
      </c>
    </row>
    <row r="2" spans="1:7" s="2" customFormat="1" x14ac:dyDescent="0.3">
      <c r="A2" s="7"/>
      <c r="B2" s="7"/>
      <c r="C2" s="7"/>
      <c r="D2" s="7"/>
      <c r="E2" s="7"/>
      <c r="F2" s="7" t="s">
        <v>41</v>
      </c>
      <c r="G2" s="7"/>
    </row>
    <row r="3" spans="1:7" ht="41.4" x14ac:dyDescent="0.3">
      <c r="A3" s="1">
        <v>1</v>
      </c>
      <c r="B3" s="1" t="s">
        <v>54</v>
      </c>
      <c r="C3" s="1" t="s">
        <v>51</v>
      </c>
      <c r="D3" s="1" t="s">
        <v>48</v>
      </c>
      <c r="E3" s="1" t="s">
        <v>45</v>
      </c>
      <c r="F3" s="1" t="s">
        <v>42</v>
      </c>
      <c r="G3" s="1" t="s">
        <v>40</v>
      </c>
    </row>
    <row r="4" spans="1:7" ht="42.75" customHeight="1" x14ac:dyDescent="0.3">
      <c r="A4" s="1">
        <v>5</v>
      </c>
      <c r="B4" s="1" t="s">
        <v>55</v>
      </c>
      <c r="C4" s="1" t="s">
        <v>52</v>
      </c>
      <c r="D4" s="1" t="s">
        <v>50</v>
      </c>
      <c r="E4" s="1" t="s">
        <v>46</v>
      </c>
      <c r="F4" s="1" t="s">
        <v>43</v>
      </c>
      <c r="G4" s="1" t="s">
        <v>79</v>
      </c>
    </row>
    <row r="5" spans="1:7" ht="55.2" x14ac:dyDescent="0.3">
      <c r="A5" s="1">
        <v>10</v>
      </c>
      <c r="B5" s="1" t="s">
        <v>56</v>
      </c>
      <c r="C5" s="1" t="s">
        <v>53</v>
      </c>
      <c r="D5" s="1" t="s">
        <v>49</v>
      </c>
      <c r="E5" s="1" t="s">
        <v>47</v>
      </c>
      <c r="F5" s="1" t="s">
        <v>44</v>
      </c>
      <c r="G5" s="1" t="s">
        <v>39</v>
      </c>
    </row>
    <row r="6" spans="1:7" x14ac:dyDescent="0.3">
      <c r="A6" s="4" t="s">
        <v>67</v>
      </c>
      <c r="B6" s="4" t="s">
        <v>64</v>
      </c>
      <c r="C6" s="4" t="s">
        <v>58</v>
      </c>
      <c r="D6" s="4" t="s">
        <v>59</v>
      </c>
      <c r="E6" s="4" t="s">
        <v>60</v>
      </c>
    </row>
    <row r="7" spans="1:7" x14ac:dyDescent="0.3">
      <c r="A7" s="39" t="s">
        <v>66</v>
      </c>
      <c r="B7" s="5" t="s">
        <v>57</v>
      </c>
      <c r="C7" s="6" t="s">
        <v>61</v>
      </c>
      <c r="D7" s="6" t="s">
        <v>61</v>
      </c>
      <c r="E7" s="6" t="s">
        <v>61</v>
      </c>
    </row>
    <row r="8" spans="1:7" x14ac:dyDescent="0.3">
      <c r="A8" s="40"/>
      <c r="B8" s="5" t="s">
        <v>62</v>
      </c>
      <c r="C8" s="6"/>
      <c r="D8" s="6" t="s">
        <v>61</v>
      </c>
      <c r="E8" s="6" t="s">
        <v>61</v>
      </c>
    </row>
    <row r="9" spans="1:7" ht="12" customHeight="1" x14ac:dyDescent="0.3">
      <c r="A9" s="5" t="s">
        <v>65</v>
      </c>
      <c r="B9" s="5" t="s">
        <v>63</v>
      </c>
      <c r="C9" s="6"/>
      <c r="D9" s="6"/>
      <c r="E9" s="6" t="s">
        <v>61</v>
      </c>
    </row>
  </sheetData>
  <mergeCells count="1">
    <mergeCell ref="A7:A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E3" sqref="E3"/>
    </sheetView>
  </sheetViews>
  <sheetFormatPr baseColWidth="10" defaultRowHeight="14.4" x14ac:dyDescent="0.3"/>
  <cols>
    <col min="1" max="1" width="41.44140625" bestFit="1" customWidth="1"/>
    <col min="2" max="2" width="45.44140625" customWidth="1"/>
  </cols>
  <sheetData>
    <row r="1" spans="1:2" x14ac:dyDescent="0.3">
      <c r="A1" s="10" t="s">
        <v>97</v>
      </c>
      <c r="B1" s="10" t="s">
        <v>99</v>
      </c>
    </row>
    <row r="2" spans="1:2" s="8" customFormat="1" ht="32.25" customHeight="1" x14ac:dyDescent="0.3">
      <c r="A2" s="8" t="s">
        <v>98</v>
      </c>
      <c r="B2" s="9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6" sqref="B6"/>
    </sheetView>
  </sheetViews>
  <sheetFormatPr baseColWidth="10" defaultColWidth="10.77734375" defaultRowHeight="13.8" x14ac:dyDescent="0.3"/>
  <cols>
    <col min="1" max="1" width="25.44140625" style="3" customWidth="1"/>
    <col min="2" max="2" width="22.77734375" style="3" customWidth="1"/>
    <col min="3" max="16384" width="10.77734375" style="3"/>
  </cols>
  <sheetData>
    <row r="2" spans="1:1" x14ac:dyDescent="0.3">
      <c r="A2" s="3" t="s">
        <v>68</v>
      </c>
    </row>
    <row r="3" spans="1:1" ht="27.6" x14ac:dyDescent="0.3">
      <c r="A3" s="3" t="s">
        <v>69</v>
      </c>
    </row>
    <row r="4" spans="1:1" x14ac:dyDescent="0.3">
      <c r="A4" s="3" t="s">
        <v>70</v>
      </c>
    </row>
    <row r="5" spans="1:1" x14ac:dyDescent="0.3">
      <c r="A5" s="3" t="s">
        <v>71</v>
      </c>
    </row>
    <row r="6" spans="1:1" ht="27.6" x14ac:dyDescent="0.3">
      <c r="A6" s="3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22" sqref="B22"/>
    </sheetView>
  </sheetViews>
  <sheetFormatPr baseColWidth="10" defaultRowHeight="14.4" x14ac:dyDescent="0.3"/>
  <cols>
    <col min="2" max="2" width="68.33203125" bestFit="1" customWidth="1"/>
    <col min="3" max="3" width="50.33203125" bestFit="1" customWidth="1"/>
  </cols>
  <sheetData>
    <row r="1" spans="1:3" x14ac:dyDescent="0.3">
      <c r="A1">
        <v>1</v>
      </c>
      <c r="B1" t="s">
        <v>8</v>
      </c>
      <c r="C1" t="s">
        <v>22</v>
      </c>
    </row>
    <row r="2" spans="1:3" x14ac:dyDescent="0.3">
      <c r="B2" t="s">
        <v>9</v>
      </c>
      <c r="C2" t="s">
        <v>23</v>
      </c>
    </row>
    <row r="3" spans="1:3" x14ac:dyDescent="0.3">
      <c r="B3" t="s">
        <v>10</v>
      </c>
      <c r="C3" t="s">
        <v>24</v>
      </c>
    </row>
    <row r="4" spans="1:3" x14ac:dyDescent="0.3">
      <c r="B4" t="s">
        <v>11</v>
      </c>
      <c r="C4" t="s">
        <v>25</v>
      </c>
    </row>
    <row r="5" spans="1:3" x14ac:dyDescent="0.3">
      <c r="B5" t="s">
        <v>12</v>
      </c>
      <c r="C5" t="s">
        <v>26</v>
      </c>
    </row>
    <row r="6" spans="1:3" x14ac:dyDescent="0.3">
      <c r="B6" t="s">
        <v>13</v>
      </c>
      <c r="C6" t="s">
        <v>27</v>
      </c>
    </row>
    <row r="7" spans="1:3" x14ac:dyDescent="0.3">
      <c r="B7" t="s">
        <v>14</v>
      </c>
      <c r="C7" t="s">
        <v>28</v>
      </c>
    </row>
    <row r="8" spans="1:3" x14ac:dyDescent="0.3">
      <c r="B8" t="s">
        <v>15</v>
      </c>
      <c r="C8" t="s">
        <v>29</v>
      </c>
    </row>
    <row r="9" spans="1:3" x14ac:dyDescent="0.3">
      <c r="B9" t="s">
        <v>16</v>
      </c>
      <c r="C9" t="s">
        <v>30</v>
      </c>
    </row>
    <row r="10" spans="1:3" x14ac:dyDescent="0.3">
      <c r="B10" t="s">
        <v>17</v>
      </c>
      <c r="C10" t="s">
        <v>31</v>
      </c>
    </row>
    <row r="11" spans="1:3" x14ac:dyDescent="0.3">
      <c r="B11" t="s">
        <v>18</v>
      </c>
      <c r="C11" t="s">
        <v>32</v>
      </c>
    </row>
    <row r="12" spans="1:3" x14ac:dyDescent="0.3">
      <c r="B12" t="s">
        <v>19</v>
      </c>
      <c r="C12" t="s">
        <v>33</v>
      </c>
    </row>
    <row r="13" spans="1:3" x14ac:dyDescent="0.3">
      <c r="B13" t="s">
        <v>20</v>
      </c>
    </row>
    <row r="14" spans="1:3" x14ac:dyDescent="0.3">
      <c r="B14" t="s">
        <v>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baseColWidth="10" defaultRowHeight="14.4" x14ac:dyDescent="0.3"/>
  <cols>
    <col min="1" max="1" width="31" bestFit="1" customWidth="1"/>
  </cols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76</v>
      </c>
    </row>
    <row r="4" spans="1:1" x14ac:dyDescent="0.3">
      <c r="A4" t="s">
        <v>75</v>
      </c>
    </row>
    <row r="5" spans="1:1" x14ac:dyDescent="0.3">
      <c r="A5" t="s">
        <v>77</v>
      </c>
    </row>
    <row r="6" spans="1:1" x14ac:dyDescent="0.3">
      <c r="A6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MATRIZ</vt:lpstr>
      <vt:lpstr>Clasificacion</vt:lpstr>
      <vt:lpstr>Obejtivos y ventajas</vt:lpstr>
      <vt:lpstr>RESUMEN</vt:lpstr>
      <vt:lpstr>Tipos de impactos</vt:lpstr>
      <vt:lpstr>INSTRUMENTOS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PageTitle</dc:title>
  <dc:creator>Luis Diego Ocampo Alvarez</dc:creator>
  <cp:keywords>Keywords</cp:keywords>
  <cp:lastModifiedBy>Keylor</cp:lastModifiedBy>
  <dcterms:created xsi:type="dcterms:W3CDTF">2016-12-18T21:24:56Z</dcterms:created>
  <dcterms:modified xsi:type="dcterms:W3CDTF">2018-03-10T02:33:41Z</dcterms:modified>
</cp:coreProperties>
</file>